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er\Desktop\2024年预算公开\2024年预算公开上报\250012育才实验学校\"/>
    </mc:Choice>
  </mc:AlternateContent>
  <bookViews>
    <workbookView xWindow="0" yWindow="0" windowWidth="28800" windowHeight="12255"/>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4" r:id="rId12"/>
    <sheet name="表十三" sheetId="15"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2" l="1"/>
  <c r="D11" i="12"/>
  <c r="D8" i="12"/>
  <c r="D22" i="11"/>
  <c r="D21" i="11"/>
  <c r="D8" i="11"/>
  <c r="F12" i="10"/>
  <c r="D12" i="10"/>
  <c r="F11" i="10"/>
  <c r="D11" i="10"/>
  <c r="F10" i="10"/>
  <c r="D10" i="10"/>
  <c r="F9" i="10"/>
  <c r="D9" i="10"/>
  <c r="F8" i="10"/>
  <c r="D8" i="10"/>
  <c r="H13" i="9"/>
  <c r="E13" i="9"/>
  <c r="D13" i="9"/>
  <c r="H12" i="9"/>
  <c r="D12" i="9"/>
  <c r="H11" i="9"/>
  <c r="E11" i="9"/>
  <c r="D11" i="9"/>
  <c r="H10" i="9"/>
  <c r="E10" i="9"/>
  <c r="D10" i="9"/>
  <c r="H9" i="9"/>
  <c r="E9" i="9"/>
  <c r="D9" i="9"/>
  <c r="D13" i="8"/>
  <c r="F10" i="8"/>
  <c r="D10" i="8"/>
  <c r="F9" i="8"/>
  <c r="D9" i="8"/>
  <c r="F13" i="3"/>
  <c r="D13" i="3"/>
  <c r="F11" i="3"/>
  <c r="D11" i="3"/>
  <c r="F10" i="3"/>
  <c r="D10" i="3"/>
  <c r="F9" i="3"/>
  <c r="D9" i="3"/>
  <c r="F18" i="2"/>
  <c r="E18" i="2"/>
  <c r="C18" i="2"/>
  <c r="C13" i="2"/>
  <c r="F8" i="2"/>
  <c r="E8" i="2"/>
  <c r="F7" i="2"/>
  <c r="E7" i="2"/>
</calcChain>
</file>

<file path=xl/sharedStrings.xml><?xml version="1.0" encoding="utf-8"?>
<sst xmlns="http://schemas.openxmlformats.org/spreadsheetml/2006/main" count="641" uniqueCount="383">
  <si>
    <t>附表1</t>
  </si>
  <si>
    <t>2024年重庆市九龙坡区育才实验学校财政拨款收支总表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</si>
  <si>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</si>
  <si>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</si>
  <si>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</si>
  <si>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</si>
  <si>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</si>
  <si>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</si>
  <si>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</si>
  <si>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</si>
  <si>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</si>
  <si>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</si>
  <si>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</si>
  <si>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</si>
  <si>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</si>
  <si>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</si>
  <si>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</si>
  <si>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</si>
  <si>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</si>
  <si>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</si>
  <si>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</si>
  <si>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</si>
  <si>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</si>
  <si>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</si>
  <si>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</si>
  <si>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</si>
  <si>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</si>
  <si>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附表2</t>
  </si>
  <si>
    <t>2024年重庆市九龙坡区育才实验学校一般公共预算财政拨款支出预算表</t>
  </si>
  <si>
    <t>功能分类科目</t>
  </si>
  <si>
    <t>2024年预算数</t>
  </si>
  <si>
    <t xml:space="preserve"> 科目编码</t>
  </si>
  <si>
    <t>科目名称</t>
  </si>
  <si>
    <t>小计</t>
  </si>
  <si>
    <t xml:space="preserve">基本支出 </t>
  </si>
  <si>
    <t xml:space="preserve">项目支出 </t>
  </si>
  <si>
    <t>205</t>
  </si>
  <si>
    <r>
      <rPr>
        <sz val="10"/>
        <rFont val="方正仿宋_GBK"/>
        <family val="4"/>
        <charset val="134"/>
      </rPr>
      <t> 20502</t>
    </r>
  </si>
  <si>
    <r>
      <rPr>
        <sz val="10"/>
        <rFont val="方正仿宋_GBK"/>
        <family val="4"/>
        <charset val="134"/>
      </rPr>
      <t> 普通教育</t>
    </r>
  </si>
  <si>
    <r>
      <rPr>
        <sz val="10"/>
        <rFont val="方正仿宋_GBK"/>
        <family val="4"/>
        <charset val="134"/>
      </rPr>
      <t>  2050201</t>
    </r>
  </si>
  <si>
    <r>
      <rPr>
        <sz val="10"/>
        <rFont val="方正仿宋_GBK"/>
        <family val="4"/>
        <charset val="134"/>
      </rPr>
      <t>  学前教育</t>
    </r>
  </si>
  <si>
    <r>
      <rPr>
        <sz val="10"/>
        <rFont val="方正仿宋_GBK"/>
        <family val="4"/>
        <charset val="134"/>
      </rPr>
      <t>  2050203</t>
    </r>
  </si>
  <si>
    <r>
      <rPr>
        <sz val="10"/>
        <rFont val="方正仿宋_GBK"/>
        <family val="4"/>
        <charset val="134"/>
      </rPr>
      <t>  初中教育</t>
    </r>
  </si>
  <si>
    <r>
      <rPr>
        <sz val="10"/>
        <rFont val="方正仿宋_GBK"/>
        <family val="4"/>
        <charset val="134"/>
      </rPr>
      <t> 20509</t>
    </r>
  </si>
  <si>
    <r>
      <rPr>
        <sz val="10"/>
        <rFont val="方正仿宋_GBK"/>
        <family val="4"/>
        <charset val="134"/>
      </rPr>
      <t> 教育费附加安排的支出</t>
    </r>
  </si>
  <si>
    <r>
      <rPr>
        <sz val="10"/>
        <rFont val="方正仿宋_GBK"/>
        <family val="4"/>
        <charset val="134"/>
      </rPr>
      <t>  2050903</t>
    </r>
  </si>
  <si>
    <r>
      <rPr>
        <sz val="10"/>
        <rFont val="方正仿宋_GBK"/>
        <family val="4"/>
        <charset val="134"/>
      </rPr>
      <t>  城市中小学校舍建设</t>
    </r>
  </si>
  <si>
    <r>
      <rPr>
        <sz val="10"/>
        <rFont val="方正仿宋_GBK"/>
        <family val="4"/>
        <charset val="134"/>
      </rPr>
      <t>  2050904</t>
    </r>
  </si>
  <si>
    <r>
      <rPr>
        <sz val="10"/>
        <rFont val="方正仿宋_GBK"/>
        <family val="4"/>
        <charset val="134"/>
      </rPr>
      <t>  城市中小学教学设施</t>
    </r>
  </si>
  <si>
    <t>208</t>
  </si>
  <si>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</si>
  <si>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</si>
  <si>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</si>
  <si>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</si>
  <si>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</si>
  <si>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</si>
  <si>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</si>
  <si>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</si>
  <si>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t>210</t>
  </si>
  <si>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</si>
  <si>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</si>
  <si>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2101102</t>
    </r>
  </si>
  <si>
    <r>
      <rPr>
        <sz val="10"/>
        <rFont val="方正仿宋_GBK"/>
        <family val="4"/>
        <charset val="134"/>
      </rPr>
      <t>  事业单位医疗</t>
    </r>
  </si>
  <si>
    <r>
      <rPr>
        <sz val="10"/>
        <rFont val="方正仿宋_GBK"/>
        <family val="4"/>
        <charset val="134"/>
      </rPr>
      <t>  2101199</t>
    </r>
  </si>
  <si>
    <r>
      <rPr>
        <sz val="10"/>
        <rFont val="方正仿宋_GBK"/>
        <family val="4"/>
        <charset val="134"/>
      </rPr>
      <t>  其他行政事业单位医疗支出</t>
    </r>
  </si>
  <si>
    <t>221</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</si>
  <si>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</si>
  <si>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</si>
  <si>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</si>
  <si>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</si>
  <si>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r>
      <rPr>
        <sz val="10"/>
        <rFont val="方正仿宋_GBK"/>
        <family val="4"/>
        <charset val="134"/>
      </rPr>
      <t>  2210203</t>
    </r>
  </si>
  <si>
    <r>
      <rPr>
        <sz val="10"/>
        <rFont val="方正仿宋_GBK"/>
        <family val="4"/>
        <charset val="134"/>
      </rPr>
      <t>  购房补贴</t>
    </r>
  </si>
  <si>
    <t>附表3</t>
  </si>
  <si>
    <t>2024年重庆市九龙坡区育才实验学校一般公共预算财政拨款基本支出预算表</t>
  </si>
  <si>
    <t>（部门预算支出经济分类科目）</t>
  </si>
  <si>
    <t>经济分类科目</t>
  </si>
  <si>
    <t>2024年基本支出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</si>
  <si>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</si>
  <si>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</si>
  <si>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</si>
  <si>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</si>
  <si>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</si>
  <si>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</si>
  <si>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</si>
  <si>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</si>
  <si>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</si>
  <si>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</si>
  <si>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30107</t>
    </r>
  </si>
  <si>
    <r>
      <rPr>
        <sz val="10"/>
        <rFont val="方正仿宋_GBK"/>
        <family val="4"/>
        <charset val="134"/>
      </rPr>
      <t> 绩效工资</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</si>
  <si>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</si>
  <si>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</si>
  <si>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</si>
  <si>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</si>
  <si>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</si>
  <si>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</si>
  <si>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</si>
  <si>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</si>
  <si>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</si>
  <si>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</si>
  <si>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</si>
  <si>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</si>
  <si>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</si>
  <si>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</si>
  <si>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</si>
  <si>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</si>
  <si>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</si>
  <si>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</si>
  <si>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</si>
  <si>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</si>
  <si>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</si>
  <si>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</si>
  <si>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30209</t>
    </r>
  </si>
  <si>
    <r>
      <rPr>
        <sz val="10"/>
        <rFont val="方正仿宋_GBK"/>
        <family val="4"/>
        <charset val="134"/>
      </rPr>
      <t> 物业管理费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</si>
  <si>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</si>
  <si>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</si>
  <si>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</si>
  <si>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</si>
  <si>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30216</t>
    </r>
  </si>
  <si>
    <r>
      <rPr>
        <sz val="10"/>
        <rFont val="方正仿宋_GBK"/>
        <family val="4"/>
        <charset val="134"/>
      </rPr>
      <t> 培训费</t>
    </r>
  </si>
  <si>
    <r>
      <rPr>
        <sz val="10"/>
        <rFont val="方正仿宋_GBK"/>
        <family val="4"/>
        <charset val="134"/>
      </rPr>
      <t> 30226</t>
    </r>
  </si>
  <si>
    <r>
      <rPr>
        <sz val="10"/>
        <rFont val="方正仿宋_GBK"/>
        <family val="4"/>
        <charset val="134"/>
      </rPr>
      <t> 劳务费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</si>
  <si>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</si>
  <si>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</si>
  <si>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</si>
  <si>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</si>
  <si>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30231</t>
    </r>
  </si>
  <si>
    <r>
      <rPr>
        <sz val="10"/>
        <rFont val="方正仿宋_GBK"/>
        <family val="4"/>
        <charset val="134"/>
      </rPr>
      <t> 公务用车运行维护费</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</si>
  <si>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</si>
  <si>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</si>
  <si>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</si>
  <si>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</si>
  <si>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30305</t>
    </r>
  </si>
  <si>
    <r>
      <rPr>
        <sz val="10"/>
        <rFont val="方正仿宋_GBK"/>
        <family val="4"/>
        <charset val="134"/>
      </rPr>
      <t> 生活补助</t>
    </r>
  </si>
  <si>
    <r>
      <rPr>
        <sz val="10"/>
        <rFont val="方正仿宋_GBK"/>
        <family val="4"/>
        <charset val="134"/>
      </rPr>
      <t> 30307</t>
    </r>
  </si>
  <si>
    <r>
      <rPr>
        <sz val="10"/>
        <rFont val="方正仿宋_GBK"/>
        <family val="4"/>
        <charset val="134"/>
      </rPr>
      <t> 医疗费补助</t>
    </r>
  </si>
  <si>
    <r>
      <rPr>
        <sz val="10"/>
        <rFont val="方正仿宋_GBK"/>
        <family val="4"/>
        <charset val="134"/>
      </rPr>
      <t> 30308</t>
    </r>
  </si>
  <si>
    <r>
      <rPr>
        <sz val="10"/>
        <rFont val="方正仿宋_GBK"/>
        <family val="4"/>
        <charset val="134"/>
      </rPr>
      <t> 助学金</t>
    </r>
  </si>
  <si>
    <t>310</t>
  </si>
  <si>
    <t>资本性支出</t>
  </si>
  <si>
    <r>
      <rPr>
        <sz val="10"/>
        <rFont val="方正仿宋_GBK"/>
        <family val="4"/>
        <charset val="134"/>
      </rPr>
      <t> 31002</t>
    </r>
  </si>
  <si>
    <r>
      <rPr>
        <sz val="10"/>
        <rFont val="方正仿宋_GBK"/>
        <family val="4"/>
        <charset val="134"/>
      </rPr>
      <t> 办公设备购置</t>
    </r>
  </si>
  <si>
    <t>附表4</t>
  </si>
  <si>
    <t>（政府预算支出经济分类科目）</t>
  </si>
  <si>
    <t>政府预算经济科目</t>
  </si>
  <si>
    <t>基本支出</t>
  </si>
  <si>
    <t>505</t>
  </si>
  <si>
    <t>对事业单位经常性补助</t>
  </si>
  <si>
    <r>
      <rPr>
        <sz val="12"/>
        <rFont val="方正仿宋_GBK"/>
        <family val="4"/>
        <charset val="134"/>
      </rPr>
      <t> 50501</t>
    </r>
  </si>
  <si>
    <r>
      <rPr>
        <sz val="12"/>
        <rFont val="方正仿宋_GBK"/>
        <family val="4"/>
        <charset val="134"/>
      </rPr>
      <t> 工资福利支出</t>
    </r>
  </si>
  <si>
    <r>
      <rPr>
        <sz val="12"/>
        <rFont val="方正仿宋_GBK"/>
        <family val="4"/>
        <charset val="134"/>
      </rPr>
      <t> 50502</t>
    </r>
  </si>
  <si>
    <r>
      <rPr>
        <sz val="12"/>
        <rFont val="方正仿宋_GBK"/>
        <family val="4"/>
        <charset val="134"/>
      </rPr>
      <t> 商品和服务支出</t>
    </r>
  </si>
  <si>
    <t>506</t>
  </si>
  <si>
    <t>对事业单位资本性补助</t>
  </si>
  <si>
    <r>
      <rPr>
        <sz val="12"/>
        <rFont val="方正仿宋_GBK"/>
        <family val="4"/>
        <charset val="134"/>
      </rPr>
      <t> 50601</t>
    </r>
  </si>
  <si>
    <r>
      <rPr>
        <sz val="12"/>
        <rFont val="方正仿宋_GBK"/>
        <family val="4"/>
        <charset val="134"/>
      </rPr>
      <t> 资本性支出</t>
    </r>
  </si>
  <si>
    <t>509</t>
  </si>
  <si>
    <r>
      <rPr>
        <sz val="12"/>
        <rFont val="方正仿宋_GBK"/>
        <family val="4"/>
        <charset val="134"/>
      </rPr>
      <t> 50901</t>
    </r>
  </si>
  <si>
    <r>
      <rPr>
        <sz val="12"/>
        <rFont val="方正仿宋_GBK"/>
        <family val="4"/>
        <charset val="134"/>
      </rPr>
      <t> 社会福利和救助</t>
    </r>
  </si>
  <si>
    <r>
      <rPr>
        <sz val="12"/>
        <rFont val="方正仿宋_GBK"/>
        <family val="4"/>
        <charset val="134"/>
      </rPr>
      <t> 50902</t>
    </r>
  </si>
  <si>
    <r>
      <rPr>
        <sz val="12"/>
        <rFont val="方正仿宋_GBK"/>
        <family val="4"/>
        <charset val="134"/>
      </rPr>
      <t> 助学金</t>
    </r>
  </si>
  <si>
    <t>附表5</t>
  </si>
  <si>
    <t>2024年重庆市九龙坡区育才实验学校一般公共预算“三公”经费支出表</t>
  </si>
  <si>
    <t>因公出国（境）费</t>
  </si>
  <si>
    <t>公务用车购置及运行费</t>
  </si>
  <si>
    <t>公务接待费</t>
  </si>
  <si>
    <t>公务用车购置费</t>
  </si>
  <si>
    <t>公务用车运行费</t>
  </si>
  <si>
    <t>附表6</t>
  </si>
  <si>
    <t>2024年重庆市九龙坡区育才实验学校政府性基金预算支出表</t>
  </si>
  <si>
    <t>本年政府性基金预算财政拨款支出</t>
  </si>
  <si>
    <r>
      <rPr>
        <sz val="10"/>
        <rFont val="方正仿宋_GBK"/>
        <family val="4"/>
        <charset val="134"/>
      </rPr>
      <t> </t>
    </r>
  </si>
  <si>
    <r>
      <rPr>
        <sz val="10"/>
        <rFont val="方正仿宋_GBK"/>
        <family val="4"/>
        <charset val="134"/>
      </rPr>
      <t>  </t>
    </r>
  </si>
  <si>
    <t>附表7</t>
  </si>
  <si>
    <t>2024年重庆市九龙坡区育才实验学校部门收支总表</t>
  </si>
  <si>
    <t>11</t>
  </si>
  <si>
    <t>2</t>
  </si>
  <si>
    <t>财政专户管理资金</t>
  </si>
  <si>
    <t>事业收入资金</t>
  </si>
  <si>
    <t>上级补助收入资金</t>
  </si>
  <si>
    <t xml:space="preserve">附属单位上缴收入资金 </t>
  </si>
  <si>
    <t>事业单位经营收入资金</t>
  </si>
  <si>
    <t xml:space="preserve">其他收入资金 </t>
  </si>
  <si>
    <t>附表8</t>
  </si>
  <si>
    <t>2024年重庆市九龙坡区育才实验学校部门收入总表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</si>
  <si>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</si>
  <si>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</si>
  <si>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</si>
  <si>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</si>
  <si>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</si>
  <si>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</si>
  <si>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</si>
  <si>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</si>
  <si>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</si>
  <si>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</si>
  <si>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20502</t>
    </r>
  </si>
  <si>
    <r>
      <rPr>
        <sz val="9"/>
        <color rgb="FF000000"/>
        <rFont val="方正仿宋_GBK"/>
        <family val="4"/>
        <charset val="134"/>
      </rPr>
      <t> 普通教育</t>
    </r>
  </si>
  <si>
    <r>
      <rPr>
        <sz val="9"/>
        <color rgb="FF000000"/>
        <rFont val="方正仿宋_GBK"/>
        <family val="4"/>
        <charset val="134"/>
      </rPr>
      <t>  2050201</t>
    </r>
  </si>
  <si>
    <r>
      <rPr>
        <sz val="9"/>
        <color rgb="FF000000"/>
        <rFont val="方正仿宋_GBK"/>
        <family val="4"/>
        <charset val="134"/>
      </rPr>
      <t>  学前教育</t>
    </r>
  </si>
  <si>
    <r>
      <rPr>
        <sz val="9"/>
        <color rgb="FF000000"/>
        <rFont val="方正仿宋_GBK"/>
        <family val="4"/>
        <charset val="134"/>
      </rPr>
      <t>  2050203</t>
    </r>
  </si>
  <si>
    <r>
      <rPr>
        <sz val="9"/>
        <color rgb="FF000000"/>
        <rFont val="方正仿宋_GBK"/>
        <family val="4"/>
        <charset val="134"/>
      </rPr>
      <t>  初中教育</t>
    </r>
  </si>
  <si>
    <r>
      <rPr>
        <sz val="9"/>
        <color rgb="FF000000"/>
        <rFont val="方正仿宋_GBK"/>
        <family val="4"/>
        <charset val="134"/>
      </rPr>
      <t> 20509</t>
    </r>
  </si>
  <si>
    <r>
      <rPr>
        <sz val="9"/>
        <color rgb="FF000000"/>
        <rFont val="方正仿宋_GBK"/>
        <family val="4"/>
        <charset val="134"/>
      </rPr>
      <t> 教育费附加安排的支出</t>
    </r>
  </si>
  <si>
    <r>
      <rPr>
        <sz val="9"/>
        <color rgb="FF000000"/>
        <rFont val="方正仿宋_GBK"/>
        <family val="4"/>
        <charset val="134"/>
      </rPr>
      <t>  2050904</t>
    </r>
  </si>
  <si>
    <r>
      <rPr>
        <sz val="9"/>
        <color rgb="FF000000"/>
        <rFont val="方正仿宋_GBK"/>
        <family val="4"/>
        <charset val="134"/>
      </rPr>
      <t>  城市中小学教学设施</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</si>
  <si>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</si>
  <si>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</si>
  <si>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</si>
  <si>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</si>
  <si>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</si>
  <si>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</si>
  <si>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</si>
  <si>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</si>
  <si>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</si>
  <si>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</si>
  <si>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</si>
  <si>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</si>
  <si>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</si>
  <si>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</si>
  <si>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</si>
  <si>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</si>
  <si>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</si>
  <si>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</si>
  <si>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2210203</t>
    </r>
  </si>
  <si>
    <r>
      <rPr>
        <sz val="9"/>
        <color rgb="FF000000"/>
        <rFont val="方正仿宋_GBK"/>
        <family val="4"/>
        <charset val="134"/>
      </rPr>
      <t>  购房补贴</t>
    </r>
  </si>
  <si>
    <t>附表9</t>
  </si>
  <si>
    <t>2024年重庆市九龙坡区育才实验学校部门支出总表</t>
  </si>
  <si>
    <t>项目支出</t>
  </si>
  <si>
    <r>
      <rPr>
        <sz val="12"/>
        <rFont val="方正仿宋_GBK"/>
        <family val="4"/>
        <charset val="134"/>
      </rPr>
      <t> 20502</t>
    </r>
  </si>
  <si>
    <r>
      <rPr>
        <sz val="12"/>
        <rFont val="方正仿宋_GBK"/>
        <family val="4"/>
        <charset val="134"/>
      </rPr>
      <t> 普通教育</t>
    </r>
  </si>
  <si>
    <r>
      <rPr>
        <sz val="12"/>
        <rFont val="方正仿宋_GBK"/>
        <family val="4"/>
        <charset val="134"/>
      </rPr>
      <t>  2050201</t>
    </r>
  </si>
  <si>
    <r>
      <rPr>
        <sz val="12"/>
        <rFont val="方正仿宋_GBK"/>
        <family val="4"/>
        <charset val="134"/>
      </rPr>
      <t>  学前教育</t>
    </r>
  </si>
  <si>
    <r>
      <rPr>
        <sz val="12"/>
        <rFont val="方正仿宋_GBK"/>
        <family val="4"/>
        <charset val="134"/>
      </rPr>
      <t>  2050203</t>
    </r>
  </si>
  <si>
    <r>
      <rPr>
        <sz val="12"/>
        <rFont val="方正仿宋_GBK"/>
        <family val="4"/>
        <charset val="134"/>
      </rPr>
      <t>  初中教育</t>
    </r>
  </si>
  <si>
    <r>
      <rPr>
        <sz val="12"/>
        <rFont val="方正仿宋_GBK"/>
        <family val="4"/>
        <charset val="134"/>
      </rPr>
      <t> 20509</t>
    </r>
  </si>
  <si>
    <r>
      <rPr>
        <sz val="12"/>
        <rFont val="方正仿宋_GBK"/>
        <family val="4"/>
        <charset val="134"/>
      </rPr>
      <t> 教育费附加安排的支出</t>
    </r>
  </si>
  <si>
    <r>
      <rPr>
        <sz val="12"/>
        <rFont val="方正仿宋_GBK"/>
        <family val="4"/>
        <charset val="134"/>
      </rPr>
      <t>  2050904</t>
    </r>
  </si>
  <si>
    <r>
      <rPr>
        <sz val="12"/>
        <rFont val="方正仿宋_GBK"/>
        <family val="4"/>
        <charset val="134"/>
      </rPr>
      <t>  城市中小学教学设施</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</si>
  <si>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</si>
  <si>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</si>
  <si>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</si>
  <si>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</si>
  <si>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</si>
  <si>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</si>
  <si>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</si>
  <si>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</si>
  <si>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</si>
  <si>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</si>
  <si>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2101102</t>
    </r>
  </si>
  <si>
    <r>
      <rPr>
        <sz val="12"/>
        <rFont val="方正仿宋_GBK"/>
        <family val="4"/>
        <charset val="134"/>
      </rPr>
      <t>  事业单位医疗</t>
    </r>
  </si>
  <si>
    <r>
      <rPr>
        <sz val="12"/>
        <rFont val="方正仿宋_GBK"/>
        <family val="4"/>
        <charset val="134"/>
      </rPr>
      <t>  2101199</t>
    </r>
  </si>
  <si>
    <r>
      <rPr>
        <sz val="12"/>
        <rFont val="方正仿宋_GBK"/>
        <family val="4"/>
        <charset val="134"/>
      </rPr>
      <t>  其他行政事业单位医疗支出</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</si>
  <si>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</si>
  <si>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</si>
  <si>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</si>
  <si>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</si>
  <si>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r>
      <rPr>
        <sz val="12"/>
        <rFont val="方正仿宋_GBK"/>
        <family val="4"/>
        <charset val="134"/>
      </rPr>
      <t>  2210203</t>
    </r>
  </si>
  <si>
    <r>
      <rPr>
        <sz val="12"/>
        <rFont val="方正仿宋_GBK"/>
        <family val="4"/>
        <charset val="134"/>
      </rPr>
      <t>  购房补贴</t>
    </r>
  </si>
  <si>
    <t>附表10</t>
  </si>
  <si>
    <t>2024年重庆市九龙坡区育才实验学校一般公共预算财政拨款项目支出预算表</t>
  </si>
  <si>
    <r>
      <rPr>
        <sz val="12"/>
        <rFont val="方正仿宋_GBK"/>
        <family val="4"/>
        <charset val="134"/>
      </rPr>
      <t> 30201</t>
    </r>
  </si>
  <si>
    <r>
      <rPr>
        <sz val="12"/>
        <rFont val="方正仿宋_GBK"/>
        <family val="4"/>
        <charset val="134"/>
      </rPr>
      <t> 办公费</t>
    </r>
  </si>
  <si>
    <r>
      <rPr>
        <sz val="12"/>
        <rFont val="方正仿宋_GBK"/>
        <family val="4"/>
        <charset val="134"/>
      </rPr>
      <t> 30202</t>
    </r>
  </si>
  <si>
    <r>
      <rPr>
        <sz val="12"/>
        <rFont val="方正仿宋_GBK"/>
        <family val="4"/>
        <charset val="134"/>
      </rPr>
      <t> 印刷费</t>
    </r>
  </si>
  <si>
    <r>
      <rPr>
        <sz val="12"/>
        <rFont val="方正仿宋_GBK"/>
        <family val="4"/>
        <charset val="134"/>
      </rPr>
      <t> 30203</t>
    </r>
  </si>
  <si>
    <r>
      <rPr>
        <sz val="12"/>
        <rFont val="方正仿宋_GBK"/>
        <family val="4"/>
        <charset val="134"/>
      </rPr>
      <t> 咨询费</t>
    </r>
  </si>
  <si>
    <r>
      <rPr>
        <sz val="12"/>
        <rFont val="方正仿宋_GBK"/>
        <family val="4"/>
        <charset val="134"/>
      </rPr>
      <t> 30205</t>
    </r>
  </si>
  <si>
    <r>
      <rPr>
        <sz val="12"/>
        <rFont val="方正仿宋_GBK"/>
        <family val="4"/>
        <charset val="134"/>
      </rPr>
      <t> 水费</t>
    </r>
  </si>
  <si>
    <r>
      <rPr>
        <sz val="12"/>
        <rFont val="方正仿宋_GBK"/>
        <family val="4"/>
        <charset val="134"/>
      </rPr>
      <t> 30206</t>
    </r>
  </si>
  <si>
    <r>
      <rPr>
        <sz val="12"/>
        <rFont val="方正仿宋_GBK"/>
        <family val="4"/>
        <charset val="134"/>
      </rPr>
      <t> 电费</t>
    </r>
  </si>
  <si>
    <r>
      <rPr>
        <sz val="12"/>
        <rFont val="方正仿宋_GBK"/>
        <family val="4"/>
        <charset val="134"/>
      </rPr>
      <t> 30209</t>
    </r>
  </si>
  <si>
    <r>
      <rPr>
        <sz val="12"/>
        <rFont val="方正仿宋_GBK"/>
        <family val="4"/>
        <charset val="134"/>
      </rPr>
      <t> 物业管理费</t>
    </r>
  </si>
  <si>
    <r>
      <rPr>
        <sz val="12"/>
        <rFont val="方正仿宋_GBK"/>
        <family val="4"/>
        <charset val="134"/>
      </rPr>
      <t> 30213</t>
    </r>
  </si>
  <si>
    <r>
      <rPr>
        <sz val="12"/>
        <rFont val="方正仿宋_GBK"/>
        <family val="4"/>
        <charset val="134"/>
      </rPr>
      <t> 维修（护）费</t>
    </r>
  </si>
  <si>
    <r>
      <rPr>
        <sz val="12"/>
        <rFont val="方正仿宋_GBK"/>
        <family val="4"/>
        <charset val="134"/>
      </rPr>
      <t> 30214</t>
    </r>
  </si>
  <si>
    <r>
      <rPr>
        <sz val="12"/>
        <rFont val="方正仿宋_GBK"/>
        <family val="4"/>
        <charset val="134"/>
      </rPr>
      <t> 租赁费</t>
    </r>
  </si>
  <si>
    <r>
      <rPr>
        <sz val="12"/>
        <rFont val="方正仿宋_GBK"/>
        <family val="4"/>
        <charset val="134"/>
      </rPr>
      <t> 30218</t>
    </r>
  </si>
  <si>
    <r>
      <rPr>
        <sz val="12"/>
        <rFont val="方正仿宋_GBK"/>
        <family val="4"/>
        <charset val="134"/>
      </rPr>
      <t> 专用材料费</t>
    </r>
  </si>
  <si>
    <r>
      <rPr>
        <sz val="12"/>
        <rFont val="方正仿宋_GBK"/>
        <family val="4"/>
        <charset val="134"/>
      </rPr>
      <t> 30226</t>
    </r>
  </si>
  <si>
    <r>
      <rPr>
        <sz val="12"/>
        <rFont val="方正仿宋_GBK"/>
        <family val="4"/>
        <charset val="134"/>
      </rPr>
      <t> 劳务费</t>
    </r>
  </si>
  <si>
    <r>
      <rPr>
        <sz val="12"/>
        <rFont val="方正仿宋_GBK"/>
        <family val="4"/>
        <charset val="134"/>
      </rPr>
      <t> 30299</t>
    </r>
  </si>
  <si>
    <r>
      <rPr>
        <sz val="12"/>
        <rFont val="方正仿宋_GBK"/>
        <family val="4"/>
        <charset val="134"/>
      </rPr>
      <t> 其他商品和服务支出</t>
    </r>
  </si>
  <si>
    <r>
      <rPr>
        <sz val="12"/>
        <rFont val="方正仿宋_GBK"/>
        <family val="4"/>
        <charset val="134"/>
      </rPr>
      <t> 31002</t>
    </r>
  </si>
  <si>
    <r>
      <rPr>
        <sz val="12"/>
        <rFont val="方正仿宋_GBK"/>
        <family val="4"/>
        <charset val="134"/>
      </rPr>
      <t> 办公设备购置</t>
    </r>
  </si>
  <si>
    <t>附表11</t>
  </si>
  <si>
    <t>项目名称</t>
  </si>
  <si>
    <t>单位资金</t>
  </si>
  <si>
    <t>一般债券</t>
  </si>
  <si>
    <t>外国政府和国际组织贷款</t>
  </si>
  <si>
    <t>外国政府和国际组织赠款</t>
  </si>
  <si>
    <t>专项债券</t>
  </si>
  <si>
    <t>附属单位上缴收入资金</t>
  </si>
  <si>
    <t>其他收入资金</t>
  </si>
  <si>
    <t xml:space="preserve"> </t>
  </si>
  <si>
    <t>学校设备购置专项经费</t>
  </si>
  <si>
    <t>聘用人员专项经费—一事一议</t>
  </si>
  <si>
    <t>渝财教（2023）182号提前下达2024年城乡义务教育补助资金-生均公用经费</t>
  </si>
  <si>
    <t>2024年重庆市九龙坡区育才实验学校政府采购明细表</t>
  </si>
  <si>
    <t>金额单位：万元</t>
  </si>
  <si>
    <t>部门单位</t>
  </si>
  <si>
    <t>项目编码</t>
  </si>
  <si>
    <t>功能科目</t>
  </si>
  <si>
    <t>政府经济科目</t>
  </si>
  <si>
    <t>部门经济科目</t>
  </si>
  <si>
    <t>是否政府采购</t>
  </si>
  <si>
    <t>项目状态</t>
  </si>
  <si>
    <t>合计：</t>
  </si>
  <si>
    <t>250-重庆市九龙坡区教育委员会</t>
  </si>
  <si>
    <r>
      <rPr>
        <sz val="9"/>
        <color rgb="FF000000"/>
        <rFont val="Dialog.plain"/>
        <family val="1"/>
      </rPr>
      <t>  250012-重庆市九龙坡区育才实验学校</t>
    </r>
  </si>
  <si>
    <r>
      <rPr>
        <sz val="9"/>
        <color rgb="FF000000"/>
        <rFont val="Dialog.plain"/>
        <family val="1"/>
      </rPr>
      <t>   250012-重庆市九龙坡区育才实验学校</t>
    </r>
  </si>
  <si>
    <t>50010721Y000000026919</t>
  </si>
  <si>
    <t>学校设备购置费</t>
  </si>
  <si>
    <t>2050203-初中教育</t>
  </si>
  <si>
    <t>50601-资本性支出</t>
  </si>
  <si>
    <t>31002-办公设备购置</t>
  </si>
  <si>
    <t>是</t>
  </si>
  <si>
    <t>预算局确认已审</t>
  </si>
  <si>
    <t>50010722T000000158146</t>
  </si>
  <si>
    <t>2050904-城市中小学教学设施</t>
  </si>
  <si>
    <t>2024年重庆市九龙坡区育才实验学校项目绩效目标表</t>
  </si>
  <si>
    <t>单位信息：</t>
  </si>
  <si>
    <t>250012-重庆市九龙坡区育才实验学校</t>
  </si>
  <si>
    <t>项目名称：</t>
  </si>
  <si>
    <t>职能职责与活动：</t>
  </si>
  <si>
    <t>0515-教育综合管理/06-其他</t>
  </si>
  <si>
    <t>主管部门：</t>
  </si>
  <si>
    <t>项目经办人：</t>
  </si>
  <si>
    <t>经办人</t>
  </si>
  <si>
    <t>项目总额：</t>
  </si>
  <si>
    <t>预算执行率权重(%)：</t>
  </si>
  <si>
    <t>项目经办人电话：</t>
  </si>
  <si>
    <t>023-68401662</t>
  </si>
  <si>
    <t>其中：</t>
  </si>
  <si>
    <t>财政资金：</t>
  </si>
  <si>
    <t>整体目标：</t>
  </si>
  <si>
    <t xml:space="preserve">保障义务教育学校正常运转、完成教育教学活动和其他日常工作任务等方面支出的费用，具体支出包括：教学业务与管理、教师培训、实验学习、文体活动、水电、交通差旅、邮电，仪器设备及图书资料等购置，房屋建筑物及仪器设备的日常维修维护等，不得用于人员经费、基本建设投资、偿还债务等方面的支出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</si>
  <si>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</si>
  <si>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</si>
  <si>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</si>
  <si>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</si>
  <si>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</si>
  <si>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</si>
  <si>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</si>
  <si>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</si>
  <si>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</si>
  <si>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</si>
  <si>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</si>
  <si>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</si>
  <si>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</si>
  <si>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</si>
  <si>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</si>
  <si>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时效指标</t>
  </si>
  <si>
    <t>拨付时间</t>
  </si>
  <si>
    <t>＝</t>
  </si>
  <si>
    <t>2024</t>
  </si>
  <si>
    <t>年</t>
  </si>
  <si>
    <t>30</t>
  </si>
  <si>
    <t>质量指标</t>
  </si>
  <si>
    <t>九年义务教育巩固率</t>
  </si>
  <si>
    <t>≥</t>
  </si>
  <si>
    <t>95</t>
  </si>
  <si>
    <t>%</t>
  </si>
  <si>
    <t>20</t>
  </si>
  <si>
    <t>效益指标</t>
  </si>
  <si>
    <t>可持续发展</t>
  </si>
  <si>
    <t>保障学校可持续发展</t>
  </si>
  <si>
    <t>100</t>
  </si>
  <si>
    <t>满意度指标</t>
  </si>
  <si>
    <t>服务对象满意度指标</t>
  </si>
  <si>
    <t>师生满意度</t>
  </si>
  <si>
    <t>10</t>
  </si>
  <si>
    <t>0507-教师队伍建设/04-聘用人员管理</t>
  </si>
  <si>
    <t xml:space="preserve">解决各中小学教师人数不足情况，为缺编学校提供优质师资，提高育人质量保障。学校将在稳定的人才队伍、提升教育教学质量，推动实现教育强区目标上发挥重大作用。
</t>
  </si>
  <si>
    <t>成本指标</t>
  </si>
  <si>
    <t>补助标准</t>
  </si>
  <si>
    <t>59000</t>
  </si>
  <si>
    <t>元</t>
  </si>
  <si>
    <t>可持续影响</t>
  </si>
  <si>
    <t>补助周期</t>
  </si>
  <si>
    <t>1</t>
  </si>
  <si>
    <t>教师满意度</t>
  </si>
  <si>
    <t>附表12</t>
    <phoneticPr fontId="39" type="noConversion"/>
  </si>
  <si>
    <t>附表13</t>
    <phoneticPr fontId="39" type="noConversion"/>
  </si>
  <si>
    <t>单位：万元</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</si>
</sst>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indexed="8"/>
      <name val="宋体"/>
      <charset val="1"/>
      <scheme val="minor"/>
    </font>
    <font>
      <sz val="9"/>
      <name val="SimSun"/>
      <charset val="134"/>
    </font>
    <font>
      <sz val="10"/>
      <color rgb="FF000000"/>
      <name val="方正楷体_GBK"/>
      <family val="4"/>
      <charset val="134"/>
    </font>
    <font>
      <sz val="16"/>
      <color rgb="FF000000"/>
      <name val="方正小标宋_GBK"/>
      <family val="4"/>
      <charset val="134"/>
    </font>
    <font>
      <b/>
      <sz val="9"/>
      <color theme="1"/>
      <name val="宋体"/>
      <family val="3"/>
      <charset val="134"/>
      <scheme val="minor"/>
    </font>
    <font>
      <sz val="9"/>
      <color theme="1"/>
      <name val="宋体"/>
      <family val="3"/>
      <charset val="134"/>
      <scheme val="minor"/>
    </font>
    <font>
      <sz val="19"/>
      <color rgb="FF000000"/>
      <name val="方正小标宋_GBK"/>
      <family val="4"/>
      <charset val="134"/>
    </font>
    <font>
      <sz val="9"/>
      <color rgb="FF000000"/>
      <name val="SimSun"/>
      <charset val="134"/>
    </font>
    <font>
      <sz val="9"/>
      <color rgb="FF000000"/>
      <name val="WenQuanYi Micro Hei"/>
      <family val="1"/>
    </font>
    <font>
      <sz val="10"/>
      <color rgb="FF000000"/>
      <name val="方正仿宋_GBK"/>
      <family val="4"/>
      <charset val="134"/>
    </font>
    <font>
      <b/>
      <sz val="12"/>
      <color rgb="FF000000"/>
      <name val="方正仿宋_GBK"/>
      <family val="4"/>
      <charset val="134"/>
    </font>
    <font>
      <b/>
      <sz val="12"/>
      <color rgb="FF000000"/>
      <name val="Times New Roman"/>
      <family val="1"/>
    </font>
    <font>
      <sz val="10"/>
      <color rgb="FF000000"/>
      <name val="Times New Roman"/>
      <family val="1"/>
    </font>
    <font>
      <sz val="12"/>
      <color rgb="FF000000"/>
      <name val="方正楷体_GBK"/>
      <family val="4"/>
      <charset val="134"/>
    </font>
    <font>
      <sz val="12"/>
      <color rgb="FF000000"/>
      <name val="方正仿宋_GBK"/>
      <family val="4"/>
      <charset val="134"/>
    </font>
    <font>
      <sz val="14"/>
      <color rgb="FF000000"/>
      <name val="方正大黑_GBK"/>
      <charset val="134"/>
    </font>
    <font>
      <sz val="14"/>
      <color rgb="FF000000"/>
      <name val="方正黑体_GBK"/>
      <family val="4"/>
      <charset val="134"/>
    </font>
    <font>
      <sz val="12"/>
      <color rgb="FF00000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11"/>
      <color rgb="FF000000"/>
      <name val="方正楷体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b/>
      <sz val="14"/>
      <color rgb="FF000000"/>
      <name val="方正黑体_GBK"/>
      <family val="4"/>
      <charset val="134"/>
    </font>
    <font>
      <sz val="11"/>
      <name val="宋体"/>
      <family val="3"/>
      <charset val="134"/>
      <scheme val="minor"/>
    </font>
    <font>
      <sz val="10"/>
      <name val="方正楷体_GBK"/>
      <family val="4"/>
      <charset val="134"/>
    </font>
    <font>
      <sz val="16"/>
      <name val="方正小标宋_GBK"/>
      <family val="4"/>
      <charset val="134"/>
    </font>
    <font>
      <sz val="11"/>
      <name val="方正楷体_GBK"/>
      <family val="4"/>
      <charset val="134"/>
    </font>
    <font>
      <sz val="14"/>
      <name val="方正黑体_GBK"/>
      <family val="4"/>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color rgb="FF000000"/>
      <name val="Dialog.plain"/>
      <family val="1"/>
    </font>
    <font>
      <sz val="10"/>
      <name val="方正仿宋_GBK"/>
      <family val="4"/>
      <charset val="134"/>
    </font>
    <font>
      <sz val="9"/>
      <name val="宋体"/>
      <family val="3"/>
      <charset val="134"/>
      <scheme val="minor"/>
    </font>
    <font>
      <sz val="11"/>
      <color theme="1"/>
      <name val="宋体"/>
      <family val="3"/>
      <charset val="134"/>
      <scheme val="minor"/>
    </font>
    <font>
      <b/>
      <sz val="12"/>
      <color theme="1"/>
      <name val="宋体"/>
      <family val="3"/>
      <charset val="134"/>
      <scheme val="minor"/>
    </font>
    <font>
      <b/>
      <sz val="9"/>
      <color theme="1"/>
      <name val="方正仿宋_GBK"/>
      <family val="4"/>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40" fillId="0" borderId="0"/>
  </cellStyleXfs>
  <cellXfs count="12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0"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4" fontId="7" fillId="0" borderId="2" xfId="0" applyNumberFormat="1" applyFont="1" applyFill="1" applyBorder="1" applyAlignment="1">
      <alignment horizontal="right" vertical="center"/>
    </xf>
    <xf numFmtId="0" fontId="0" fillId="0" borderId="0" xfId="0" applyFont="1" applyFill="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9" fillId="0" borderId="2" xfId="0" applyFont="1" applyFill="1" applyBorder="1" applyAlignment="1">
      <alignment horizontal="left" vertical="center"/>
    </xf>
    <xf numFmtId="0" fontId="9" fillId="0" borderId="2" xfId="0" applyFont="1" applyFill="1" applyBorder="1">
      <alignment vertical="center"/>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4" fontId="11" fillId="0" borderId="2" xfId="0" applyNumberFormat="1" applyFont="1" applyFill="1" applyBorder="1" applyAlignment="1">
      <alignment horizontal="right" vertical="center" wrapText="1"/>
    </xf>
    <xf numFmtId="4" fontId="11"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wrapText="1"/>
    </xf>
    <xf numFmtId="0" fontId="14" fillId="0" borderId="0" xfId="0" applyFont="1" applyFill="1" applyBorder="1" applyAlignment="1">
      <alignment horizontal="right" vertical="center" wrapText="1"/>
    </xf>
    <xf numFmtId="0" fontId="16"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4" fontId="17" fillId="0" borderId="2"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wrapText="1"/>
    </xf>
    <xf numFmtId="0" fontId="14" fillId="0" borderId="2" xfId="0" applyFont="1" applyFill="1" applyBorder="1" applyAlignment="1">
      <alignment horizontal="left" vertical="center"/>
    </xf>
    <xf numFmtId="0" fontId="7"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14" fillId="0" borderId="2" xfId="0" applyFont="1" applyFill="1" applyBorder="1">
      <alignment vertical="center"/>
    </xf>
    <xf numFmtId="0" fontId="14" fillId="0" borderId="2" xfId="0" applyFont="1" applyFill="1" applyBorder="1" applyAlignment="1">
      <alignment vertical="center" wrapText="1"/>
    </xf>
    <xf numFmtId="0" fontId="18" fillId="0" borderId="2" xfId="0" applyFont="1" applyFill="1" applyBorder="1" applyAlignment="1">
      <alignment horizontal="center" vertical="center"/>
    </xf>
    <xf numFmtId="4" fontId="20" fillId="0" borderId="2" xfId="0" applyNumberFormat="1" applyFont="1" applyFill="1" applyBorder="1" applyAlignment="1">
      <alignment horizontal="right" vertical="center"/>
    </xf>
    <xf numFmtId="4" fontId="20" fillId="0" borderId="2" xfId="0" applyNumberFormat="1" applyFont="1" applyFill="1" applyBorder="1" applyAlignment="1">
      <alignment horizontal="right" vertical="center"/>
    </xf>
    <xf numFmtId="0" fontId="21" fillId="0" borderId="2" xfId="0" applyFont="1" applyFill="1" applyBorder="1" applyAlignment="1">
      <alignment horizontal="left" vertical="center"/>
    </xf>
    <xf numFmtId="0" fontId="21" fillId="0" borderId="2" xfId="0" applyFont="1" applyFill="1" applyBorder="1">
      <alignment vertical="center"/>
    </xf>
    <xf numFmtId="4" fontId="22" fillId="0" borderId="2" xfId="0" applyNumberFormat="1" applyFont="1" applyFill="1" applyBorder="1" applyAlignment="1">
      <alignment horizontal="right" vertical="center"/>
    </xf>
    <xf numFmtId="4" fontId="22" fillId="0" borderId="2" xfId="0" applyNumberFormat="1" applyFont="1" applyFill="1" applyBorder="1" applyAlignment="1">
      <alignment horizontal="right" vertical="center"/>
    </xf>
    <xf numFmtId="0" fontId="21"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16" fillId="0" borderId="2" xfId="0" applyFont="1" applyFill="1" applyBorder="1" applyAlignment="1">
      <alignment horizontal="center" vertical="center"/>
    </xf>
    <xf numFmtId="0" fontId="10" fillId="0" borderId="2" xfId="0" applyFont="1" applyFill="1" applyBorder="1" applyAlignment="1">
      <alignment horizontal="center" vertical="center"/>
    </xf>
    <xf numFmtId="4" fontId="17" fillId="0" borderId="2" xfId="0" applyNumberFormat="1" applyFont="1" applyFill="1" applyBorder="1" applyAlignment="1">
      <alignment horizontal="right" vertical="center"/>
    </xf>
    <xf numFmtId="0" fontId="7" fillId="0" borderId="0" xfId="0" applyFont="1" applyFill="1" applyBorder="1">
      <alignment vertical="center"/>
    </xf>
    <xf numFmtId="4" fontId="17" fillId="0" borderId="2" xfId="0" applyNumberFormat="1" applyFont="1" applyFill="1" applyBorder="1" applyAlignment="1">
      <alignment horizontal="right" vertical="center"/>
    </xf>
    <xf numFmtId="0" fontId="2" fillId="0" borderId="0" xfId="0" applyFont="1" applyBorder="1">
      <alignment vertical="center"/>
    </xf>
    <xf numFmtId="0" fontId="7" fillId="0" borderId="0" xfId="0" applyFont="1" applyBorder="1">
      <alignment vertical="center"/>
    </xf>
    <xf numFmtId="0" fontId="2" fillId="0" borderId="0" xfId="0" applyFont="1" applyBorder="1" applyAlignment="1">
      <alignment horizontal="right" vertical="center"/>
    </xf>
    <xf numFmtId="0" fontId="24" fillId="0" borderId="2" xfId="0" applyFont="1" applyBorder="1" applyAlignment="1">
      <alignment horizontal="center" vertical="center"/>
    </xf>
    <xf numFmtId="4" fontId="26" fillId="0" borderId="2" xfId="0" applyNumberFormat="1" applyFont="1" applyBorder="1" applyAlignment="1">
      <alignment horizontal="right" vertical="center"/>
    </xf>
    <xf numFmtId="0" fontId="9" fillId="0" borderId="2" xfId="0" applyFont="1" applyBorder="1" applyAlignment="1">
      <alignment horizontal="left" vertical="center"/>
    </xf>
    <xf numFmtId="0" fontId="9" fillId="0" borderId="2" xfId="0" applyFont="1" applyBorder="1">
      <alignment vertical="center"/>
    </xf>
    <xf numFmtId="4" fontId="12" fillId="0" borderId="2" xfId="0" applyNumberFormat="1" applyFont="1" applyBorder="1" applyAlignment="1">
      <alignment horizontal="right" vertical="center"/>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24" fillId="0" borderId="2" xfId="0" applyFont="1" applyBorder="1" applyAlignment="1">
      <alignment horizontal="center" vertical="center" wrapText="1"/>
    </xf>
    <xf numFmtId="4" fontId="12" fillId="0" borderId="2" xfId="0" applyNumberFormat="1" applyFont="1" applyBorder="1" applyAlignment="1">
      <alignment horizontal="center" vertical="center" wrapText="1"/>
    </xf>
    <xf numFmtId="0" fontId="14" fillId="0" borderId="0" xfId="0" applyFont="1" applyBorder="1" applyAlignment="1">
      <alignment horizontal="right" vertical="center" wrapText="1"/>
    </xf>
    <xf numFmtId="0" fontId="27" fillId="0" borderId="2" xfId="0" applyFont="1" applyBorder="1" applyAlignment="1">
      <alignment horizontal="center" vertical="center" wrapText="1"/>
    </xf>
    <xf numFmtId="4" fontId="11" fillId="0" borderId="2" xfId="0" applyNumberFormat="1" applyFont="1" applyBorder="1" applyAlignment="1">
      <alignment horizontal="right" vertical="center" wrapText="1"/>
    </xf>
    <xf numFmtId="0" fontId="14" fillId="0" borderId="2" xfId="0" applyFont="1" applyBorder="1" applyAlignment="1">
      <alignment horizontal="left" vertical="center" wrapText="1"/>
    </xf>
    <xf numFmtId="4" fontId="17" fillId="0" borderId="2" xfId="0" applyNumberFormat="1" applyFont="1" applyBorder="1" applyAlignment="1">
      <alignment horizontal="right" vertical="center" wrapText="1"/>
    </xf>
    <xf numFmtId="0" fontId="2" fillId="0" borderId="0" xfId="0" applyFont="1" applyBorder="1" applyAlignment="1">
      <alignment horizontal="left" vertical="center"/>
    </xf>
    <xf numFmtId="0" fontId="24" fillId="0" borderId="2" xfId="0" applyFont="1" applyFill="1" applyBorder="1" applyAlignment="1">
      <alignment horizontal="center" vertical="center" wrapText="1"/>
    </xf>
    <xf numFmtId="0" fontId="13" fillId="0" borderId="0" xfId="0" applyFont="1" applyFill="1" applyBorder="1" applyAlignment="1">
      <alignment vertical="center" wrapText="1"/>
    </xf>
    <xf numFmtId="0" fontId="28" fillId="0" borderId="0" xfId="0" applyFont="1" applyFill="1">
      <alignment vertical="center"/>
    </xf>
    <xf numFmtId="0" fontId="29" fillId="0" borderId="0" xfId="0" applyFont="1" applyFill="1" applyBorder="1" applyAlignment="1">
      <alignment vertical="center" wrapText="1"/>
    </xf>
    <xf numFmtId="0" fontId="31" fillId="0" borderId="0" xfId="0" applyFont="1" applyFill="1" applyBorder="1" applyAlignment="1">
      <alignment horizontal="right"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xf>
    <xf numFmtId="4" fontId="34" fillId="0" borderId="2" xfId="0" applyNumberFormat="1" applyFont="1" applyFill="1" applyBorder="1" applyAlignment="1">
      <alignment horizontal="right" vertical="center"/>
    </xf>
    <xf numFmtId="4" fontId="34" fillId="0" borderId="2" xfId="0" applyNumberFormat="1" applyFont="1" applyFill="1" applyBorder="1" applyAlignment="1">
      <alignment horizontal="right" vertical="center"/>
    </xf>
    <xf numFmtId="0" fontId="35" fillId="0" borderId="2" xfId="0" applyFont="1" applyFill="1" applyBorder="1">
      <alignment vertical="center"/>
    </xf>
    <xf numFmtId="4" fontId="36" fillId="0" borderId="2" xfId="0" applyNumberFormat="1" applyFont="1" applyFill="1" applyBorder="1" applyAlignment="1">
      <alignment horizontal="right" vertical="center"/>
    </xf>
    <xf numFmtId="4" fontId="36" fillId="0" borderId="2" xfId="0" applyNumberFormat="1" applyFont="1" applyFill="1" applyBorder="1" applyAlignment="1">
      <alignment horizontal="right" vertical="center"/>
    </xf>
    <xf numFmtId="0" fontId="1" fillId="0" borderId="2" xfId="0" applyFont="1" applyFill="1" applyBorder="1" applyAlignment="1">
      <alignment vertical="center" wrapText="1"/>
    </xf>
    <xf numFmtId="0" fontId="1" fillId="0" borderId="2" xfId="0" applyFont="1" applyFill="1" applyBorder="1" applyAlignment="1">
      <alignment horizontal="right" vertical="center" wrapText="1"/>
    </xf>
    <xf numFmtId="0" fontId="33" fillId="0" borderId="2" xfId="0" applyFont="1" applyFill="1" applyBorder="1" applyAlignment="1">
      <alignment horizontal="center" vertical="center" wrapText="1"/>
    </xf>
    <xf numFmtId="0" fontId="35" fillId="0" borderId="2" xfId="0" applyFont="1" applyFill="1" applyBorder="1" applyAlignment="1">
      <alignment vertical="center" wrapText="1"/>
    </xf>
    <xf numFmtId="0" fontId="30" fillId="0" borderId="0"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24" fillId="0" borderId="2" xfId="0" applyFont="1" applyBorder="1" applyAlignment="1">
      <alignment horizontal="center" vertical="center"/>
    </xf>
    <xf numFmtId="0" fontId="25"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16"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0" xfId="0" applyFont="1" applyFill="1" applyBorder="1" applyAlignment="1">
      <alignment vertical="center"/>
    </xf>
    <xf numFmtId="0" fontId="7" fillId="0" borderId="2"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1" xfId="0" applyFont="1" applyFill="1" applyBorder="1" applyAlignment="1">
      <alignment horizontal="right" vertical="center"/>
    </xf>
    <xf numFmtId="0" fontId="5" fillId="0" borderId="1" xfId="0" applyFont="1" applyFill="1" applyBorder="1" applyAlignment="1">
      <alignment horizontal="right" vertical="center"/>
    </xf>
    <xf numFmtId="0" fontId="4"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wrapText="1"/>
    </xf>
    <xf numFmtId="0" fontId="41"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Alignment="1">
      <alignment vertical="center"/>
    </xf>
  </cellXfs>
  <cellStyles count="2">
    <cellStyle name="常规" xfId="0" builtinId="0"/>
    <cellStyle name="常规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selection activeCell="D11" sqref="D11"/>
    </sheetView>
  </sheetViews>
  <sheetFormatPr defaultColWidth="10" defaultRowHeight="13.5"/>
  <cols>
    <col min="1" max="1" width="0.25" style="74" customWidth="1"/>
    <col min="2" max="2" width="23.625" style="74" customWidth="1"/>
    <col min="3" max="3" width="17.25" style="74" customWidth="1"/>
    <col min="4" max="4" width="25.75" style="74" customWidth="1"/>
    <col min="5" max="5" width="17.125" style="74" customWidth="1"/>
    <col min="6" max="6" width="16.25" style="74" customWidth="1"/>
    <col min="7" max="7" width="15.625" style="74" customWidth="1"/>
    <col min="8" max="8" width="16.375" style="74" customWidth="1"/>
    <col min="9" max="11" width="9.75" style="74" customWidth="1"/>
    <col min="12" max="16384" width="10" style="74"/>
  </cols>
  <sheetData>
    <row r="1" spans="1:8" ht="16.350000000000001" customHeight="1">
      <c r="A1" s="18"/>
      <c r="B1" s="75" t="s">
        <v>0</v>
      </c>
    </row>
    <row r="2" spans="1:8" ht="16.350000000000001" customHeight="1"/>
    <row r="3" spans="1:8" ht="40.5" customHeight="1">
      <c r="B3" s="89" t="s">
        <v>1</v>
      </c>
      <c r="C3" s="89"/>
      <c r="D3" s="89"/>
      <c r="E3" s="89"/>
      <c r="F3" s="89"/>
      <c r="G3" s="89"/>
      <c r="H3" s="89"/>
    </row>
    <row r="4" spans="1:8" ht="23.25" customHeight="1">
      <c r="H4" s="76" t="s">
        <v>2</v>
      </c>
    </row>
    <row r="5" spans="1:8" ht="43.15" customHeight="1">
      <c r="B5" s="90" t="s">
        <v>3</v>
      </c>
      <c r="C5" s="90"/>
      <c r="D5" s="90" t="s">
        <v>4</v>
      </c>
      <c r="E5" s="90"/>
      <c r="F5" s="90"/>
      <c r="G5" s="90"/>
      <c r="H5" s="90"/>
    </row>
    <row r="6" spans="1:8" ht="43.15" customHeight="1">
      <c r="B6" s="78" t="s">
        <v>5</v>
      </c>
      <c r="C6" s="78" t="s">
        <v>6</v>
      </c>
      <c r="D6" s="78" t="s">
        <v>5</v>
      </c>
      <c r="E6" s="78" t="s">
        <v>7</v>
      </c>
      <c r="F6" s="77" t="s">
        <v>8</v>
      </c>
      <c r="G6" s="77" t="s">
        <v>9</v>
      </c>
      <c r="H6" s="77" t="s">
        <v>10</v>
      </c>
    </row>
    <row r="7" spans="1:8" ht="24.2" customHeight="1">
      <c r="B7" s="79" t="s">
        <v>11</v>
      </c>
      <c r="C7" s="80">
        <v>8095.61</v>
      </c>
      <c r="D7" s="79" t="s">
        <v>12</v>
      </c>
      <c r="E7" s="81">
        <f>8095.61+1.44</f>
        <v>8097.05</v>
      </c>
      <c r="F7" s="81">
        <f>8095.61+1.44</f>
        <v>8097.05</v>
      </c>
      <c r="G7" s="80"/>
      <c r="H7" s="80"/>
    </row>
    <row r="8" spans="1:8" ht="23.25" customHeight="1">
      <c r="B8" s="82" t="s">
        <v>13</v>
      </c>
      <c r="C8" s="83">
        <v>8095.61</v>
      </c>
      <c r="D8" s="82" t="s">
        <v>14</v>
      </c>
      <c r="E8" s="84">
        <f>6955.14+1.44</f>
        <v>6956.58</v>
      </c>
      <c r="F8" s="84">
        <f>6955.14+1.44</f>
        <v>6956.58</v>
      </c>
      <c r="G8" s="83"/>
      <c r="H8" s="83"/>
    </row>
    <row r="9" spans="1:8" ht="23.25" customHeight="1">
      <c r="B9" s="82" t="s">
        <v>15</v>
      </c>
      <c r="C9" s="83"/>
      <c r="D9" s="82" t="s">
        <v>16</v>
      </c>
      <c r="E9" s="83">
        <v>600.22</v>
      </c>
      <c r="F9" s="83">
        <v>600.22</v>
      </c>
      <c r="G9" s="83"/>
      <c r="H9" s="83"/>
    </row>
    <row r="10" spans="1:8" ht="23.25" customHeight="1">
      <c r="B10" s="82" t="s">
        <v>17</v>
      </c>
      <c r="C10" s="83"/>
      <c r="D10" s="82" t="s">
        <v>18</v>
      </c>
      <c r="E10" s="83">
        <v>201.22</v>
      </c>
      <c r="F10" s="83">
        <v>201.22</v>
      </c>
      <c r="G10" s="83"/>
      <c r="H10" s="83"/>
    </row>
    <row r="11" spans="1:8" ht="23.25" customHeight="1">
      <c r="B11" s="82"/>
      <c r="C11" s="83"/>
      <c r="D11" s="82" t="s">
        <v>19</v>
      </c>
      <c r="E11" s="83">
        <v>339.03</v>
      </c>
      <c r="F11" s="83">
        <v>339.03</v>
      </c>
      <c r="G11" s="83"/>
      <c r="H11" s="83"/>
    </row>
    <row r="12" spans="1:8" ht="16.350000000000001" customHeight="1">
      <c r="B12" s="85"/>
      <c r="C12" s="86"/>
      <c r="D12" s="85"/>
      <c r="E12" s="86"/>
      <c r="F12" s="86"/>
      <c r="G12" s="86"/>
      <c r="H12" s="86"/>
    </row>
    <row r="13" spans="1:8" ht="22.35" customHeight="1">
      <c r="B13" s="87" t="s">
        <v>20</v>
      </c>
      <c r="C13" s="80">
        <f>C14</f>
        <v>1.44</v>
      </c>
      <c r="D13" s="87" t="s">
        <v>21</v>
      </c>
      <c r="E13" s="86"/>
      <c r="F13" s="86"/>
      <c r="G13" s="86"/>
      <c r="H13" s="86"/>
    </row>
    <row r="14" spans="1:8" ht="21.6" customHeight="1">
      <c r="B14" s="88" t="s">
        <v>22</v>
      </c>
      <c r="C14" s="84">
        <v>1.44</v>
      </c>
      <c r="D14" s="85"/>
      <c r="E14" s="86"/>
      <c r="F14" s="86"/>
      <c r="G14" s="86"/>
      <c r="H14" s="86"/>
    </row>
    <row r="15" spans="1:8" ht="20.65" customHeight="1">
      <c r="B15" s="88" t="s">
        <v>23</v>
      </c>
      <c r="C15" s="86"/>
      <c r="D15" s="85"/>
      <c r="E15" s="86"/>
      <c r="F15" s="86"/>
      <c r="G15" s="86"/>
      <c r="H15" s="86"/>
    </row>
    <row r="16" spans="1:8" ht="20.65" customHeight="1">
      <c r="B16" s="88" t="s">
        <v>24</v>
      </c>
      <c r="C16" s="86"/>
      <c r="D16" s="85"/>
      <c r="E16" s="86"/>
      <c r="F16" s="86"/>
      <c r="G16" s="86"/>
      <c r="H16" s="86"/>
    </row>
    <row r="17" spans="2:8" ht="16.350000000000001" customHeight="1">
      <c r="B17" s="85"/>
      <c r="C17" s="86"/>
      <c r="D17" s="85"/>
      <c r="E17" s="86"/>
      <c r="F17" s="86"/>
      <c r="G17" s="86"/>
      <c r="H17" s="86"/>
    </row>
    <row r="18" spans="2:8" ht="24.2" customHeight="1">
      <c r="B18" s="79" t="s">
        <v>25</v>
      </c>
      <c r="C18" s="80">
        <f>C8+C14</f>
        <v>8097.05</v>
      </c>
      <c r="D18" s="79" t="s">
        <v>26</v>
      </c>
      <c r="E18" s="80">
        <f>8095.61+1.44</f>
        <v>8097.05</v>
      </c>
      <c r="F18" s="80">
        <f>8095.61+1.44</f>
        <v>8097.05</v>
      </c>
      <c r="G18" s="80"/>
      <c r="H18" s="80"/>
    </row>
  </sheetData>
  <mergeCells count="3">
    <mergeCell ref="B3:H3"/>
    <mergeCell ref="B5:C5"/>
    <mergeCell ref="D5:H5"/>
  </mergeCells>
  <phoneticPr fontId="39"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6" workbookViewId="0">
      <selection activeCell="D29" sqref="D29"/>
    </sheetView>
  </sheetViews>
  <sheetFormatPr defaultColWidth="10" defaultRowHeight="13.5"/>
  <cols>
    <col min="1" max="1" width="0.25" style="17" customWidth="1"/>
    <col min="2" max="2" width="16.375" style="17" customWidth="1"/>
    <col min="3" max="3" width="42.5" style="17" customWidth="1"/>
    <col min="4" max="4" width="33.375" style="17" customWidth="1"/>
    <col min="5" max="16384" width="10" style="17"/>
  </cols>
  <sheetData>
    <row r="1" spans="1:4" ht="16.350000000000001" customHeight="1">
      <c r="A1" s="18"/>
      <c r="B1" s="19" t="s">
        <v>257</v>
      </c>
    </row>
    <row r="2" spans="1:4" ht="16.350000000000001" customHeight="1"/>
    <row r="3" spans="1:4" ht="51.75" customHeight="1">
      <c r="B3" s="93" t="s">
        <v>258</v>
      </c>
      <c r="C3" s="93"/>
      <c r="D3" s="93"/>
    </row>
    <row r="4" spans="1:4" ht="27.6" customHeight="1">
      <c r="B4" s="108" t="s">
        <v>74</v>
      </c>
      <c r="C4" s="108"/>
      <c r="D4" s="108"/>
    </row>
    <row r="5" spans="1:4" ht="19.899999999999999" customHeight="1">
      <c r="D5" s="28" t="s">
        <v>2</v>
      </c>
    </row>
    <row r="6" spans="1:4" ht="37.15" customHeight="1">
      <c r="B6" s="109" t="s">
        <v>143</v>
      </c>
      <c r="C6" s="109"/>
      <c r="D6" s="109" t="s">
        <v>226</v>
      </c>
    </row>
    <row r="7" spans="1:4" ht="27.6" customHeight="1">
      <c r="B7" s="29" t="s">
        <v>77</v>
      </c>
      <c r="C7" s="29" t="s">
        <v>32</v>
      </c>
      <c r="D7" s="109"/>
    </row>
    <row r="8" spans="1:4" ht="20.65" customHeight="1">
      <c r="B8" s="107" t="s">
        <v>7</v>
      </c>
      <c r="C8" s="107"/>
      <c r="D8" s="24">
        <f>3880.6+1.44</f>
        <v>3882.04</v>
      </c>
    </row>
    <row r="9" spans="1:4" ht="19.899999999999999" customHeight="1">
      <c r="B9" s="33" t="s">
        <v>101</v>
      </c>
      <c r="C9" s="33" t="s">
        <v>102</v>
      </c>
      <c r="D9" s="31">
        <v>380.6</v>
      </c>
    </row>
    <row r="10" spans="1:4" ht="18.95" customHeight="1">
      <c r="B10" s="30" t="s">
        <v>259</v>
      </c>
      <c r="C10" s="30" t="s">
        <v>260</v>
      </c>
      <c r="D10" s="31">
        <v>18</v>
      </c>
    </row>
    <row r="11" spans="1:4" ht="18.95" customHeight="1">
      <c r="B11" s="30" t="s">
        <v>261</v>
      </c>
      <c r="C11" s="30" t="s">
        <v>262</v>
      </c>
      <c r="D11" s="31">
        <v>12</v>
      </c>
    </row>
    <row r="12" spans="1:4" ht="18.95" customHeight="1">
      <c r="B12" s="30" t="s">
        <v>263</v>
      </c>
      <c r="C12" s="30" t="s">
        <v>264</v>
      </c>
      <c r="D12" s="31">
        <v>15</v>
      </c>
    </row>
    <row r="13" spans="1:4" ht="18.95" customHeight="1">
      <c r="B13" s="30" t="s">
        <v>265</v>
      </c>
      <c r="C13" s="30" t="s">
        <v>266</v>
      </c>
      <c r="D13" s="31">
        <v>11</v>
      </c>
    </row>
    <row r="14" spans="1:4" ht="18.95" customHeight="1">
      <c r="B14" s="30" t="s">
        <v>267</v>
      </c>
      <c r="C14" s="30" t="s">
        <v>268</v>
      </c>
      <c r="D14" s="31">
        <v>34.96</v>
      </c>
    </row>
    <row r="15" spans="1:4" ht="18.95" customHeight="1">
      <c r="B15" s="30" t="s">
        <v>269</v>
      </c>
      <c r="C15" s="30" t="s">
        <v>270</v>
      </c>
      <c r="D15" s="31">
        <v>16</v>
      </c>
    </row>
    <row r="16" spans="1:4" ht="18.95" customHeight="1">
      <c r="B16" s="30" t="s">
        <v>271</v>
      </c>
      <c r="C16" s="30" t="s">
        <v>272</v>
      </c>
      <c r="D16" s="31">
        <v>5.04</v>
      </c>
    </row>
    <row r="17" spans="2:4" ht="18.95" customHeight="1">
      <c r="B17" s="30" t="s">
        <v>273</v>
      </c>
      <c r="C17" s="30" t="s">
        <v>274</v>
      </c>
      <c r="D17" s="31">
        <v>15</v>
      </c>
    </row>
    <row r="18" spans="2:4" ht="18.95" customHeight="1">
      <c r="B18" s="30" t="s">
        <v>275</v>
      </c>
      <c r="C18" s="30" t="s">
        <v>276</v>
      </c>
      <c r="D18" s="31">
        <v>18</v>
      </c>
    </row>
    <row r="19" spans="2:4" ht="18.95" customHeight="1">
      <c r="B19" s="30" t="s">
        <v>277</v>
      </c>
      <c r="C19" s="30" t="s">
        <v>278</v>
      </c>
      <c r="D19" s="31">
        <v>162.6</v>
      </c>
    </row>
    <row r="20" spans="2:4" ht="18.95" customHeight="1">
      <c r="B20" s="30" t="s">
        <v>279</v>
      </c>
      <c r="C20" s="30" t="s">
        <v>280</v>
      </c>
      <c r="D20" s="31">
        <v>73</v>
      </c>
    </row>
    <row r="21" spans="2:4" ht="19.899999999999999" customHeight="1">
      <c r="B21" s="33" t="s">
        <v>137</v>
      </c>
      <c r="C21" s="33" t="s">
        <v>138</v>
      </c>
      <c r="D21" s="32">
        <f>3500+1.44</f>
        <v>3501.44</v>
      </c>
    </row>
    <row r="22" spans="2:4" ht="18.95" customHeight="1">
      <c r="B22" s="30" t="s">
        <v>281</v>
      </c>
      <c r="C22" s="30" t="s">
        <v>282</v>
      </c>
      <c r="D22" s="32">
        <f>3500+1.44</f>
        <v>3501.44</v>
      </c>
    </row>
  </sheetData>
  <mergeCells count="5">
    <mergeCell ref="B3:D3"/>
    <mergeCell ref="B4:D4"/>
    <mergeCell ref="B6:C6"/>
    <mergeCell ref="B8:C8"/>
    <mergeCell ref="D6:D7"/>
  </mergeCells>
  <phoneticPr fontId="39"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22" sqref="D22"/>
    </sheetView>
  </sheetViews>
  <sheetFormatPr defaultColWidth="10" defaultRowHeight="13.5"/>
  <cols>
    <col min="1" max="1" width="0.25" style="17" customWidth="1"/>
    <col min="2" max="2" width="18" style="17" customWidth="1"/>
    <col min="3" max="3" width="36.5" style="17" customWidth="1"/>
    <col min="4" max="4" width="38" style="17" customWidth="1"/>
    <col min="5" max="16384" width="10" style="17"/>
  </cols>
  <sheetData>
    <row r="1" spans="1:4" ht="16.350000000000001" customHeight="1">
      <c r="A1" s="18"/>
      <c r="B1" s="19" t="s">
        <v>283</v>
      </c>
    </row>
    <row r="2" spans="1:4" ht="16.350000000000001" customHeight="1"/>
    <row r="3" spans="1:4" ht="51.75" customHeight="1">
      <c r="B3" s="93" t="s">
        <v>258</v>
      </c>
      <c r="C3" s="93"/>
      <c r="D3" s="93"/>
    </row>
    <row r="4" spans="1:4" ht="27.6" customHeight="1">
      <c r="B4" s="108" t="s">
        <v>142</v>
      </c>
      <c r="C4" s="108"/>
      <c r="D4" s="108"/>
    </row>
    <row r="5" spans="1:4" ht="19.899999999999999" customHeight="1">
      <c r="D5" s="28" t="s">
        <v>2</v>
      </c>
    </row>
    <row r="6" spans="1:4" ht="39.6" customHeight="1">
      <c r="B6" s="109" t="s">
        <v>143</v>
      </c>
      <c r="C6" s="109"/>
      <c r="D6" s="109" t="s">
        <v>226</v>
      </c>
    </row>
    <row r="7" spans="1:4" ht="31.15" customHeight="1">
      <c r="B7" s="29" t="s">
        <v>77</v>
      </c>
      <c r="C7" s="29" t="s">
        <v>32</v>
      </c>
      <c r="D7" s="109"/>
    </row>
    <row r="8" spans="1:4" ht="20.65" customHeight="1">
      <c r="B8" s="107" t="s">
        <v>7</v>
      </c>
      <c r="C8" s="107"/>
      <c r="D8" s="24">
        <f>3880.6+1.44</f>
        <v>3882.04</v>
      </c>
    </row>
    <row r="9" spans="1:4" ht="19.899999999999999" customHeight="1">
      <c r="B9" s="30" t="s">
        <v>145</v>
      </c>
      <c r="C9" s="30" t="s">
        <v>146</v>
      </c>
      <c r="D9" s="31">
        <v>380.6</v>
      </c>
    </row>
    <row r="10" spans="1:4" ht="18.95" customHeight="1">
      <c r="B10" s="30" t="s">
        <v>149</v>
      </c>
      <c r="C10" s="30" t="s">
        <v>150</v>
      </c>
      <c r="D10" s="31">
        <v>380.6</v>
      </c>
    </row>
    <row r="11" spans="1:4" ht="19.899999999999999" customHeight="1">
      <c r="B11" s="30" t="s">
        <v>151</v>
      </c>
      <c r="C11" s="30" t="s">
        <v>152</v>
      </c>
      <c r="D11" s="32">
        <f>3500+1.44</f>
        <v>3501.44</v>
      </c>
    </row>
    <row r="12" spans="1:4" ht="18.95" customHeight="1">
      <c r="B12" s="30" t="s">
        <v>153</v>
      </c>
      <c r="C12" s="30" t="s">
        <v>154</v>
      </c>
      <c r="D12" s="32">
        <f>3500+1.44</f>
        <v>3501.44</v>
      </c>
    </row>
  </sheetData>
  <mergeCells count="5">
    <mergeCell ref="B3:D3"/>
    <mergeCell ref="B4:D4"/>
    <mergeCell ref="B6:C6"/>
    <mergeCell ref="B8:C8"/>
    <mergeCell ref="D6:D7"/>
  </mergeCells>
  <phoneticPr fontId="39"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workbookViewId="0">
      <selection activeCell="B1" sqref="B1"/>
    </sheetView>
  </sheetViews>
  <sheetFormatPr defaultColWidth="10" defaultRowHeight="13.5"/>
  <cols>
    <col min="1" max="1" width="0.625" style="8" customWidth="1"/>
    <col min="2" max="2" width="12" style="8" customWidth="1"/>
    <col min="3" max="3" width="16.375" style="8" customWidth="1"/>
    <col min="4" max="4" width="8.75" style="8" customWidth="1"/>
    <col min="5" max="5" width="7.5" style="8" customWidth="1"/>
    <col min="6" max="6" width="7.125" style="8" customWidth="1"/>
    <col min="7" max="7" width="7.75" style="8" customWidth="1"/>
    <col min="8" max="8" width="6.75" style="8" customWidth="1"/>
    <col min="9" max="9" width="7.25" style="8" customWidth="1"/>
    <col min="10" max="12" width="7.375" style="8" customWidth="1"/>
    <col min="13" max="26" width="7.125" style="8" customWidth="1"/>
    <col min="27" max="30" width="9.75" style="8" customWidth="1"/>
    <col min="31" max="16384" width="10" style="8"/>
  </cols>
  <sheetData>
    <row r="1" spans="1:26" ht="16.350000000000001" customHeight="1">
      <c r="A1" s="9"/>
      <c r="B1" s="2" t="s">
        <v>380</v>
      </c>
    </row>
    <row r="2" spans="1:26" ht="43.9" customHeight="1">
      <c r="A2" s="9"/>
      <c r="B2" s="98" t="s">
        <v>296</v>
      </c>
      <c r="C2" s="98"/>
      <c r="D2" s="98"/>
      <c r="E2" s="98"/>
      <c r="F2" s="98"/>
      <c r="G2" s="98"/>
      <c r="H2" s="98"/>
      <c r="I2" s="98"/>
      <c r="J2" s="98"/>
      <c r="K2" s="98"/>
      <c r="L2" s="98"/>
      <c r="M2" s="98"/>
      <c r="N2" s="98"/>
      <c r="O2" s="98"/>
      <c r="P2" s="98"/>
      <c r="Q2" s="98"/>
      <c r="R2" s="98"/>
      <c r="S2" s="98"/>
      <c r="T2" s="98"/>
      <c r="U2" s="98"/>
      <c r="V2" s="98"/>
      <c r="W2" s="98"/>
      <c r="X2" s="98"/>
      <c r="Y2" s="98"/>
      <c r="Z2" s="98"/>
    </row>
    <row r="3" spans="1:26" ht="31.15" customHeight="1">
      <c r="B3" s="112"/>
      <c r="C3" s="112"/>
      <c r="D3" s="112"/>
      <c r="E3" s="112"/>
      <c r="F3" s="112"/>
      <c r="G3" s="112"/>
      <c r="H3" s="112"/>
      <c r="I3" s="112"/>
      <c r="J3" s="112"/>
      <c r="K3" s="112"/>
      <c r="L3" s="112"/>
      <c r="M3" s="112"/>
      <c r="N3" s="112"/>
      <c r="O3" s="112"/>
      <c r="P3" s="112"/>
      <c r="Q3" s="112"/>
      <c r="R3" s="112"/>
      <c r="S3" s="112"/>
      <c r="T3" s="112"/>
      <c r="U3" s="112"/>
      <c r="V3" s="112"/>
      <c r="W3" s="112"/>
      <c r="X3" s="112"/>
      <c r="Y3" s="112"/>
      <c r="Z3" s="112"/>
    </row>
    <row r="4" spans="1:26" ht="32.1" customHeight="1">
      <c r="Z4" s="9" t="s">
        <v>297</v>
      </c>
    </row>
    <row r="5" spans="1:26" ht="33.6" customHeight="1">
      <c r="B5" s="111" t="s">
        <v>298</v>
      </c>
      <c r="C5" s="111" t="s">
        <v>299</v>
      </c>
      <c r="D5" s="111" t="s">
        <v>284</v>
      </c>
      <c r="E5" s="111" t="s">
        <v>300</v>
      </c>
      <c r="F5" s="111" t="s">
        <v>301</v>
      </c>
      <c r="G5" s="111" t="s">
        <v>302</v>
      </c>
      <c r="H5" s="111" t="s">
        <v>303</v>
      </c>
      <c r="I5" s="111" t="s">
        <v>304</v>
      </c>
      <c r="J5" s="111" t="s">
        <v>78</v>
      </c>
      <c r="K5" s="111" t="s">
        <v>8</v>
      </c>
      <c r="L5" s="111"/>
      <c r="M5" s="111"/>
      <c r="N5" s="111"/>
      <c r="O5" s="111"/>
      <c r="P5" s="111" t="s">
        <v>9</v>
      </c>
      <c r="Q5" s="111"/>
      <c r="R5" s="111"/>
      <c r="S5" s="111" t="s">
        <v>10</v>
      </c>
      <c r="T5" s="111" t="s">
        <v>176</v>
      </c>
      <c r="U5" s="111" t="s">
        <v>285</v>
      </c>
      <c r="V5" s="111"/>
      <c r="W5" s="111"/>
      <c r="X5" s="111"/>
      <c r="Y5" s="111"/>
      <c r="Z5" s="111"/>
    </row>
    <row r="6" spans="1:26" ht="38.85" customHeight="1">
      <c r="B6" s="111"/>
      <c r="C6" s="111"/>
      <c r="D6" s="111"/>
      <c r="E6" s="111"/>
      <c r="F6" s="111"/>
      <c r="G6" s="111"/>
      <c r="H6" s="111"/>
      <c r="I6" s="111"/>
      <c r="J6" s="111"/>
      <c r="K6" s="10" t="s">
        <v>33</v>
      </c>
      <c r="L6" s="10" t="s">
        <v>13</v>
      </c>
      <c r="M6" s="10" t="s">
        <v>286</v>
      </c>
      <c r="N6" s="10" t="s">
        <v>287</v>
      </c>
      <c r="O6" s="10" t="s">
        <v>288</v>
      </c>
      <c r="P6" s="10" t="s">
        <v>33</v>
      </c>
      <c r="Q6" s="10" t="s">
        <v>9</v>
      </c>
      <c r="R6" s="10" t="s">
        <v>289</v>
      </c>
      <c r="S6" s="111"/>
      <c r="T6" s="111"/>
      <c r="U6" s="10" t="s">
        <v>33</v>
      </c>
      <c r="V6" s="10" t="s">
        <v>177</v>
      </c>
      <c r="W6" s="10" t="s">
        <v>178</v>
      </c>
      <c r="X6" s="10" t="s">
        <v>290</v>
      </c>
      <c r="Y6" s="10" t="s">
        <v>180</v>
      </c>
      <c r="Z6" s="10" t="s">
        <v>291</v>
      </c>
    </row>
    <row r="7" spans="1:26" ht="33" customHeight="1">
      <c r="A7" s="11"/>
      <c r="B7" s="12"/>
      <c r="C7" s="12"/>
      <c r="D7" s="12"/>
      <c r="E7" s="11"/>
      <c r="F7" s="12"/>
      <c r="G7" s="11"/>
      <c r="H7" s="12"/>
      <c r="I7" s="15" t="s">
        <v>305</v>
      </c>
      <c r="J7" s="16">
        <v>3511.84</v>
      </c>
      <c r="K7" s="16">
        <v>3511.84</v>
      </c>
      <c r="L7" s="16">
        <v>3511.84</v>
      </c>
      <c r="M7" s="16" t="s">
        <v>292</v>
      </c>
      <c r="N7" s="16" t="s">
        <v>292</v>
      </c>
      <c r="O7" s="16" t="s">
        <v>292</v>
      </c>
      <c r="P7" s="16" t="s">
        <v>292</v>
      </c>
      <c r="Q7" s="16" t="s">
        <v>292</v>
      </c>
      <c r="R7" s="16" t="s">
        <v>292</v>
      </c>
      <c r="S7" s="16" t="s">
        <v>292</v>
      </c>
      <c r="T7" s="16" t="s">
        <v>292</v>
      </c>
      <c r="U7" s="16" t="s">
        <v>292</v>
      </c>
      <c r="V7" s="16" t="s">
        <v>292</v>
      </c>
      <c r="W7" s="16" t="s">
        <v>292</v>
      </c>
      <c r="X7" s="16" t="s">
        <v>292</v>
      </c>
      <c r="Y7" s="16" t="s">
        <v>292</v>
      </c>
      <c r="Z7" s="16" t="s">
        <v>292</v>
      </c>
    </row>
    <row r="8" spans="1:26" ht="42.95" customHeight="1">
      <c r="A8" s="11"/>
      <c r="B8" s="13" t="s">
        <v>306</v>
      </c>
      <c r="C8" s="14"/>
      <c r="D8" s="14"/>
      <c r="E8" s="14"/>
      <c r="F8" s="12"/>
      <c r="G8" s="12"/>
      <c r="H8" s="12"/>
      <c r="I8" s="12"/>
      <c r="J8" s="16">
        <v>3511.84</v>
      </c>
      <c r="K8" s="16">
        <v>3511.84</v>
      </c>
      <c r="L8" s="16">
        <v>3511.84</v>
      </c>
      <c r="M8" s="16" t="s">
        <v>292</v>
      </c>
      <c r="N8" s="16" t="s">
        <v>292</v>
      </c>
      <c r="O8" s="16" t="s">
        <v>292</v>
      </c>
      <c r="P8" s="16" t="s">
        <v>292</v>
      </c>
      <c r="Q8" s="16" t="s">
        <v>292</v>
      </c>
      <c r="R8" s="16" t="s">
        <v>292</v>
      </c>
      <c r="S8" s="16" t="s">
        <v>292</v>
      </c>
      <c r="T8" s="16" t="s">
        <v>292</v>
      </c>
      <c r="U8" s="16" t="s">
        <v>292</v>
      </c>
      <c r="V8" s="16" t="s">
        <v>292</v>
      </c>
      <c r="W8" s="16" t="s">
        <v>292</v>
      </c>
      <c r="X8" s="16" t="s">
        <v>292</v>
      </c>
      <c r="Y8" s="16" t="s">
        <v>292</v>
      </c>
      <c r="Z8" s="16" t="s">
        <v>292</v>
      </c>
    </row>
    <row r="9" spans="1:26" ht="42.95" customHeight="1">
      <c r="A9" s="11"/>
      <c r="B9" s="13" t="s">
        <v>307</v>
      </c>
      <c r="C9" s="14"/>
      <c r="D9" s="14"/>
      <c r="E9" s="14"/>
      <c r="F9" s="12"/>
      <c r="G9" s="12"/>
      <c r="H9" s="12"/>
      <c r="I9" s="12"/>
      <c r="J9" s="16">
        <v>3511.84</v>
      </c>
      <c r="K9" s="16">
        <v>3511.84</v>
      </c>
      <c r="L9" s="16">
        <v>3511.84</v>
      </c>
      <c r="M9" s="16" t="s">
        <v>292</v>
      </c>
      <c r="N9" s="16" t="s">
        <v>292</v>
      </c>
      <c r="O9" s="16" t="s">
        <v>292</v>
      </c>
      <c r="P9" s="16" t="s">
        <v>292</v>
      </c>
      <c r="Q9" s="16" t="s">
        <v>292</v>
      </c>
      <c r="R9" s="16" t="s">
        <v>292</v>
      </c>
      <c r="S9" s="16" t="s">
        <v>292</v>
      </c>
      <c r="T9" s="16" t="s">
        <v>292</v>
      </c>
      <c r="U9" s="16" t="s">
        <v>292</v>
      </c>
      <c r="V9" s="16" t="s">
        <v>292</v>
      </c>
      <c r="W9" s="16" t="s">
        <v>292</v>
      </c>
      <c r="X9" s="16" t="s">
        <v>292</v>
      </c>
      <c r="Y9" s="16" t="s">
        <v>292</v>
      </c>
      <c r="Z9" s="16" t="s">
        <v>292</v>
      </c>
    </row>
    <row r="10" spans="1:26" ht="42.95" customHeight="1">
      <c r="A10" s="110"/>
      <c r="B10" s="13" t="s">
        <v>308</v>
      </c>
      <c r="C10" s="14" t="s">
        <v>309</v>
      </c>
      <c r="D10" s="13" t="s">
        <v>310</v>
      </c>
      <c r="E10" s="13" t="s">
        <v>311</v>
      </c>
      <c r="F10" s="13" t="s">
        <v>312</v>
      </c>
      <c r="G10" s="13" t="s">
        <v>313</v>
      </c>
      <c r="H10" s="10" t="s">
        <v>314</v>
      </c>
      <c r="I10" s="10" t="s">
        <v>315</v>
      </c>
      <c r="J10" s="16">
        <v>11.84</v>
      </c>
      <c r="K10" s="16">
        <v>11.84</v>
      </c>
      <c r="L10" s="16">
        <v>11.84</v>
      </c>
      <c r="M10" s="16" t="s">
        <v>292</v>
      </c>
      <c r="N10" s="16" t="s">
        <v>292</v>
      </c>
      <c r="O10" s="16" t="s">
        <v>292</v>
      </c>
      <c r="P10" s="16" t="s">
        <v>292</v>
      </c>
      <c r="Q10" s="16" t="s">
        <v>292</v>
      </c>
      <c r="R10" s="16" t="s">
        <v>292</v>
      </c>
      <c r="S10" s="16" t="s">
        <v>292</v>
      </c>
      <c r="T10" s="16" t="s">
        <v>292</v>
      </c>
      <c r="U10" s="16" t="s">
        <v>292</v>
      </c>
      <c r="V10" s="16" t="s">
        <v>292</v>
      </c>
      <c r="W10" s="16" t="s">
        <v>292</v>
      </c>
      <c r="X10" s="16" t="s">
        <v>292</v>
      </c>
      <c r="Y10" s="16" t="s">
        <v>292</v>
      </c>
      <c r="Z10" s="16" t="s">
        <v>292</v>
      </c>
    </row>
    <row r="11" spans="1:26" ht="42.95" customHeight="1">
      <c r="A11" s="110"/>
      <c r="B11" s="13" t="s">
        <v>308</v>
      </c>
      <c r="C11" s="14" t="s">
        <v>316</v>
      </c>
      <c r="D11" s="13" t="s">
        <v>293</v>
      </c>
      <c r="E11" s="13" t="s">
        <v>317</v>
      </c>
      <c r="F11" s="13" t="s">
        <v>312</v>
      </c>
      <c r="G11" s="13" t="s">
        <v>313</v>
      </c>
      <c r="H11" s="10" t="s">
        <v>314</v>
      </c>
      <c r="I11" s="10" t="s">
        <v>315</v>
      </c>
      <c r="J11" s="16">
        <v>3500</v>
      </c>
      <c r="K11" s="16">
        <v>3500</v>
      </c>
      <c r="L11" s="16">
        <v>3500</v>
      </c>
      <c r="M11" s="16" t="s">
        <v>292</v>
      </c>
      <c r="N11" s="16" t="s">
        <v>292</v>
      </c>
      <c r="O11" s="16" t="s">
        <v>292</v>
      </c>
      <c r="P11" s="16" t="s">
        <v>292</v>
      </c>
      <c r="Q11" s="16" t="s">
        <v>292</v>
      </c>
      <c r="R11" s="16" t="s">
        <v>292</v>
      </c>
      <c r="S11" s="16" t="s">
        <v>292</v>
      </c>
      <c r="T11" s="16" t="s">
        <v>292</v>
      </c>
      <c r="U11" s="16" t="s">
        <v>292</v>
      </c>
      <c r="V11" s="16" t="s">
        <v>292</v>
      </c>
      <c r="W11" s="16" t="s">
        <v>292</v>
      </c>
      <c r="X11" s="16" t="s">
        <v>292</v>
      </c>
      <c r="Y11" s="16" t="s">
        <v>292</v>
      </c>
      <c r="Z11" s="16" t="s">
        <v>292</v>
      </c>
    </row>
  </sheetData>
  <mergeCells count="17">
    <mergeCell ref="B2:Z2"/>
    <mergeCell ref="B3:Z3"/>
    <mergeCell ref="K5:O5"/>
    <mergeCell ref="P5:R5"/>
    <mergeCell ref="U5:Z5"/>
    <mergeCell ref="F5:F6"/>
    <mergeCell ref="G5:G6"/>
    <mergeCell ref="H5:H6"/>
    <mergeCell ref="I5:I6"/>
    <mergeCell ref="J5:J6"/>
    <mergeCell ref="S5:S6"/>
    <mergeCell ref="T5:T6"/>
    <mergeCell ref="A10:A11"/>
    <mergeCell ref="B5:B6"/>
    <mergeCell ref="C5:C6"/>
    <mergeCell ref="D5:D6"/>
    <mergeCell ref="E5:E6"/>
  </mergeCells>
  <phoneticPr fontId="39" type="noConversion"/>
  <printOptions horizontalCentered="1"/>
  <pageMargins left="7.8000001609325395E-2" right="7.8000001609325395E-2"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activeCell="I12" sqref="I12"/>
    </sheetView>
  </sheetViews>
  <sheetFormatPr defaultColWidth="10" defaultRowHeight="13.5"/>
  <cols>
    <col min="1" max="1" width="0.875" customWidth="1"/>
    <col min="2" max="2" width="15.875" customWidth="1"/>
    <col min="3" max="3" width="9.875" customWidth="1"/>
    <col min="4" max="4" width="17" customWidth="1"/>
    <col min="5" max="5" width="14.125" customWidth="1"/>
    <col min="6" max="6" width="9.875" customWidth="1"/>
    <col min="7" max="7" width="8.25" customWidth="1"/>
    <col min="8" max="8" width="7.25" customWidth="1"/>
    <col min="9" max="9" width="9.375" customWidth="1"/>
    <col min="10" max="10" width="21.625" customWidth="1"/>
    <col min="13" max="15" width="6.25" customWidth="1"/>
    <col min="16" max="16" width="7.875" customWidth="1"/>
  </cols>
  <sheetData>
    <row r="1" spans="1:16" ht="16.350000000000001" customHeight="1">
      <c r="A1" s="1"/>
      <c r="B1" s="2" t="s">
        <v>381</v>
      </c>
      <c r="C1" s="1"/>
      <c r="D1" s="1"/>
      <c r="F1" s="1"/>
      <c r="G1" s="1"/>
      <c r="H1" s="1"/>
    </row>
    <row r="2" spans="1:16" ht="44.1" customHeight="1">
      <c r="B2" s="98" t="s">
        <v>318</v>
      </c>
      <c r="C2" s="98"/>
      <c r="D2" s="98"/>
      <c r="E2" s="98"/>
      <c r="F2" s="98"/>
      <c r="G2" s="98"/>
      <c r="H2" s="98"/>
      <c r="I2" s="98"/>
      <c r="J2" s="98"/>
      <c r="K2" s="98"/>
      <c r="L2" s="98"/>
      <c r="M2" s="98"/>
      <c r="N2" s="98"/>
      <c r="O2" s="98"/>
      <c r="P2" s="98"/>
    </row>
    <row r="3" spans="1:16" s="121" customFormat="1" ht="21.75" customHeight="1">
      <c r="A3" s="119"/>
      <c r="B3" s="119"/>
      <c r="C3" s="119"/>
      <c r="D3" s="119"/>
      <c r="E3" s="119"/>
      <c r="F3" s="119"/>
      <c r="G3" s="119"/>
      <c r="H3" s="119"/>
      <c r="I3" s="119"/>
      <c r="J3" s="119"/>
      <c r="K3" s="119"/>
      <c r="L3" s="119"/>
      <c r="M3" s="119"/>
      <c r="N3" s="119"/>
      <c r="O3" s="120" t="s">
        <v>382</v>
      </c>
    </row>
    <row r="4" spans="1:16" ht="21.95" customHeight="1">
      <c r="B4" s="3" t="s">
        <v>319</v>
      </c>
      <c r="C4" s="117" t="s">
        <v>320</v>
      </c>
      <c r="D4" s="117"/>
      <c r="E4" s="3" t="s">
        <v>321</v>
      </c>
      <c r="F4" s="117" t="s">
        <v>295</v>
      </c>
      <c r="G4" s="117"/>
      <c r="H4" s="117"/>
      <c r="I4" s="117"/>
      <c r="J4" s="117"/>
      <c r="K4" s="113" t="s">
        <v>322</v>
      </c>
      <c r="L4" s="113"/>
      <c r="M4" s="117" t="s">
        <v>323</v>
      </c>
      <c r="N4" s="117"/>
      <c r="O4" s="117"/>
      <c r="P4" s="117"/>
    </row>
    <row r="5" spans="1:16" ht="21.95" customHeight="1">
      <c r="B5" s="3" t="s">
        <v>324</v>
      </c>
      <c r="C5" s="117" t="s">
        <v>306</v>
      </c>
      <c r="D5" s="117"/>
      <c r="E5" s="3" t="s">
        <v>325</v>
      </c>
      <c r="F5" s="117" t="s">
        <v>326</v>
      </c>
      <c r="G5" s="117"/>
      <c r="H5" s="117"/>
      <c r="I5" s="117"/>
      <c r="J5" s="117"/>
      <c r="K5" s="113" t="s">
        <v>327</v>
      </c>
      <c r="L5" s="113"/>
      <c r="M5" s="118">
        <v>205</v>
      </c>
      <c r="N5" s="114"/>
      <c r="O5" s="114"/>
      <c r="P5" s="114"/>
    </row>
    <row r="6" spans="1:16" ht="21.95" customHeight="1">
      <c r="B6" s="3" t="s">
        <v>328</v>
      </c>
      <c r="C6" s="117">
        <v>10</v>
      </c>
      <c r="D6" s="117"/>
      <c r="E6" s="3" t="s">
        <v>329</v>
      </c>
      <c r="F6" s="117" t="s">
        <v>330</v>
      </c>
      <c r="G6" s="117"/>
      <c r="H6" s="117"/>
      <c r="I6" s="117"/>
      <c r="J6" s="117"/>
      <c r="K6" s="7" t="s">
        <v>331</v>
      </c>
      <c r="L6" s="7" t="s">
        <v>332</v>
      </c>
      <c r="M6" s="118">
        <v>205</v>
      </c>
      <c r="N6" s="114"/>
      <c r="O6" s="114"/>
      <c r="P6" s="114"/>
    </row>
    <row r="7" spans="1:16" ht="21.95" customHeight="1">
      <c r="B7" s="115" t="s">
        <v>333</v>
      </c>
      <c r="C7" s="116" t="s">
        <v>334</v>
      </c>
      <c r="D7" s="116"/>
      <c r="E7" s="116"/>
      <c r="F7" s="116"/>
      <c r="G7" s="116"/>
      <c r="H7" s="116"/>
      <c r="I7" s="116"/>
      <c r="J7" s="116"/>
      <c r="K7" s="113" t="s">
        <v>335</v>
      </c>
      <c r="L7" s="113"/>
      <c r="M7" s="114" t="s">
        <v>336</v>
      </c>
      <c r="N7" s="114"/>
      <c r="O7" s="114"/>
      <c r="P7" s="114"/>
    </row>
    <row r="8" spans="1:16" ht="21.95" customHeight="1">
      <c r="B8" s="115"/>
      <c r="C8" s="116"/>
      <c r="D8" s="116"/>
      <c r="E8" s="116"/>
      <c r="F8" s="116"/>
      <c r="G8" s="116"/>
      <c r="H8" s="116"/>
      <c r="I8" s="116"/>
      <c r="J8" s="116"/>
      <c r="K8" s="113" t="s">
        <v>337</v>
      </c>
      <c r="L8" s="113"/>
      <c r="M8" s="114" t="s">
        <v>336</v>
      </c>
      <c r="N8" s="114"/>
      <c r="O8" s="114"/>
      <c r="P8" s="114"/>
    </row>
    <row r="9" spans="1:16" ht="21.95" customHeight="1">
      <c r="B9" s="115"/>
      <c r="C9" s="116"/>
      <c r="D9" s="116"/>
      <c r="E9" s="116"/>
      <c r="F9" s="116"/>
      <c r="G9" s="116"/>
      <c r="H9" s="116"/>
      <c r="I9" s="116"/>
      <c r="J9" s="116"/>
      <c r="K9" s="113" t="s">
        <v>338</v>
      </c>
      <c r="L9" s="113"/>
      <c r="M9" s="114" t="s">
        <v>336</v>
      </c>
      <c r="N9" s="114"/>
      <c r="O9" s="114"/>
      <c r="P9" s="114"/>
    </row>
    <row r="10" spans="1:16" ht="21.95" customHeight="1">
      <c r="B10" s="115"/>
      <c r="C10" s="116"/>
      <c r="D10" s="116"/>
      <c r="E10" s="116"/>
      <c r="F10" s="116"/>
      <c r="G10" s="116"/>
      <c r="H10" s="116"/>
      <c r="I10" s="116"/>
      <c r="J10" s="116"/>
      <c r="K10" s="113" t="s">
        <v>339</v>
      </c>
      <c r="L10" s="113"/>
      <c r="M10" s="114" t="s">
        <v>336</v>
      </c>
      <c r="N10" s="114"/>
      <c r="O10" s="114"/>
      <c r="P10" s="114"/>
    </row>
    <row r="11" spans="1:16" ht="21.95" customHeight="1">
      <c r="B11" s="4" t="s">
        <v>340</v>
      </c>
      <c r="C11" s="4" t="s">
        <v>341</v>
      </c>
      <c r="D11" s="4" t="s">
        <v>342</v>
      </c>
      <c r="E11" s="4" t="s">
        <v>343</v>
      </c>
      <c r="F11" s="4" t="s">
        <v>344</v>
      </c>
      <c r="G11" s="4" t="s">
        <v>345</v>
      </c>
      <c r="H11" s="4" t="s">
        <v>346</v>
      </c>
      <c r="I11" s="4" t="s">
        <v>347</v>
      </c>
      <c r="J11" s="4" t="s">
        <v>348</v>
      </c>
      <c r="K11" s="3"/>
      <c r="L11" s="6"/>
      <c r="M11" s="6"/>
      <c r="N11" s="6"/>
      <c r="O11" s="6"/>
      <c r="P11" s="6"/>
    </row>
    <row r="12" spans="1:16" ht="21.95" customHeight="1">
      <c r="B12" s="5" t="s">
        <v>349</v>
      </c>
      <c r="C12" s="6" t="s">
        <v>350</v>
      </c>
      <c r="D12" s="6" t="s">
        <v>351</v>
      </c>
      <c r="E12" s="5" t="s">
        <v>352</v>
      </c>
      <c r="F12" s="5"/>
      <c r="G12" s="5" t="s">
        <v>353</v>
      </c>
      <c r="H12" s="5" t="s">
        <v>354</v>
      </c>
      <c r="I12" s="5" t="s">
        <v>355</v>
      </c>
      <c r="J12" s="5"/>
      <c r="K12" s="5"/>
      <c r="L12" s="5"/>
      <c r="M12" s="5"/>
      <c r="N12" s="5"/>
      <c r="O12" s="5"/>
      <c r="P12" s="5"/>
    </row>
    <row r="13" spans="1:16" ht="21.95" customHeight="1">
      <c r="B13" s="5" t="s">
        <v>349</v>
      </c>
      <c r="C13" s="6" t="s">
        <v>356</v>
      </c>
      <c r="D13" s="6" t="s">
        <v>357</v>
      </c>
      <c r="E13" s="5" t="s">
        <v>358</v>
      </c>
      <c r="F13" s="5"/>
      <c r="G13" s="5" t="s">
        <v>359</v>
      </c>
      <c r="H13" s="5" t="s">
        <v>360</v>
      </c>
      <c r="I13" s="5" t="s">
        <v>361</v>
      </c>
      <c r="J13" s="5"/>
      <c r="K13" s="5"/>
      <c r="L13" s="5"/>
      <c r="M13" s="5"/>
      <c r="N13" s="5"/>
      <c r="O13" s="5"/>
      <c r="P13" s="5"/>
    </row>
    <row r="14" spans="1:16" ht="21.95" customHeight="1">
      <c r="B14" s="5" t="s">
        <v>362</v>
      </c>
      <c r="C14" s="6" t="s">
        <v>363</v>
      </c>
      <c r="D14" s="6" t="s">
        <v>364</v>
      </c>
      <c r="E14" s="5" t="s">
        <v>352</v>
      </c>
      <c r="F14" s="5"/>
      <c r="G14" s="5" t="s">
        <v>365</v>
      </c>
      <c r="H14" s="5" t="s">
        <v>360</v>
      </c>
      <c r="I14" s="5" t="s">
        <v>355</v>
      </c>
      <c r="J14" s="5"/>
      <c r="K14" s="5"/>
      <c r="L14" s="5"/>
      <c r="M14" s="5"/>
      <c r="N14" s="5"/>
      <c r="O14" s="5"/>
      <c r="P14" s="5"/>
    </row>
    <row r="15" spans="1:16" ht="21.95" customHeight="1">
      <c r="B15" s="5" t="s">
        <v>366</v>
      </c>
      <c r="C15" s="6" t="s">
        <v>367</v>
      </c>
      <c r="D15" s="6" t="s">
        <v>368</v>
      </c>
      <c r="E15" s="5" t="s">
        <v>358</v>
      </c>
      <c r="F15" s="5"/>
      <c r="G15" s="5" t="s">
        <v>359</v>
      </c>
      <c r="H15" s="5" t="s">
        <v>360</v>
      </c>
      <c r="I15" s="5" t="s">
        <v>369</v>
      </c>
      <c r="J15" s="5"/>
      <c r="K15" s="5"/>
      <c r="L15" s="5"/>
      <c r="M15" s="5"/>
      <c r="N15" s="5"/>
      <c r="O15" s="5"/>
      <c r="P15" s="5"/>
    </row>
    <row r="16" spans="1:16" ht="21.95" customHeight="1"/>
    <row r="17" spans="1:16" ht="33.950000000000003" customHeight="1">
      <c r="B17" s="98" t="s">
        <v>318</v>
      </c>
      <c r="C17" s="98"/>
      <c r="D17" s="98"/>
      <c r="E17" s="98"/>
      <c r="F17" s="98"/>
      <c r="G17" s="98"/>
      <c r="H17" s="98"/>
      <c r="I17" s="98"/>
      <c r="J17" s="98"/>
      <c r="K17" s="98"/>
      <c r="L17" s="98"/>
      <c r="M17" s="98"/>
      <c r="N17" s="98"/>
      <c r="O17" s="98"/>
      <c r="P17" s="98"/>
    </row>
    <row r="18" spans="1:16" s="121" customFormat="1" ht="21.75" customHeight="1">
      <c r="A18" s="119"/>
      <c r="B18" s="119"/>
      <c r="C18" s="119"/>
      <c r="D18" s="119"/>
      <c r="E18" s="119"/>
      <c r="F18" s="119"/>
      <c r="G18" s="119"/>
      <c r="H18" s="119"/>
      <c r="I18" s="119"/>
      <c r="J18" s="119"/>
      <c r="K18" s="119"/>
      <c r="L18" s="119"/>
      <c r="M18" s="119"/>
      <c r="N18" s="119"/>
      <c r="O18" s="120" t="s">
        <v>382</v>
      </c>
    </row>
    <row r="19" spans="1:16" ht="21.95" customHeight="1">
      <c r="B19" s="3" t="s">
        <v>319</v>
      </c>
      <c r="C19" s="117" t="s">
        <v>320</v>
      </c>
      <c r="D19" s="117"/>
      <c r="E19" s="3" t="s">
        <v>321</v>
      </c>
      <c r="F19" s="117" t="s">
        <v>294</v>
      </c>
      <c r="G19" s="117"/>
      <c r="H19" s="117"/>
      <c r="I19" s="117"/>
      <c r="J19" s="117"/>
      <c r="K19" s="113" t="s">
        <v>322</v>
      </c>
      <c r="L19" s="113"/>
      <c r="M19" s="117" t="s">
        <v>370</v>
      </c>
      <c r="N19" s="117"/>
      <c r="O19" s="117"/>
      <c r="P19" s="117"/>
    </row>
    <row r="20" spans="1:16" ht="21.95" customHeight="1">
      <c r="B20" s="3" t="s">
        <v>324</v>
      </c>
      <c r="C20" s="117" t="s">
        <v>306</v>
      </c>
      <c r="D20" s="117"/>
      <c r="E20" s="3" t="s">
        <v>325</v>
      </c>
      <c r="F20" s="117" t="s">
        <v>326</v>
      </c>
      <c r="G20" s="117"/>
      <c r="H20" s="117"/>
      <c r="I20" s="117"/>
      <c r="J20" s="117"/>
      <c r="K20" s="113" t="s">
        <v>327</v>
      </c>
      <c r="L20" s="113"/>
      <c r="M20" s="118">
        <v>140.6</v>
      </c>
      <c r="N20" s="114"/>
      <c r="O20" s="114"/>
      <c r="P20" s="114"/>
    </row>
    <row r="21" spans="1:16" ht="21.95" customHeight="1">
      <c r="B21" s="3" t="s">
        <v>328</v>
      </c>
      <c r="C21" s="117">
        <v>10</v>
      </c>
      <c r="D21" s="117"/>
      <c r="E21" s="3" t="s">
        <v>329</v>
      </c>
      <c r="F21" s="117" t="s">
        <v>330</v>
      </c>
      <c r="G21" s="117"/>
      <c r="H21" s="117"/>
      <c r="I21" s="117"/>
      <c r="J21" s="117"/>
      <c r="K21" s="7" t="s">
        <v>331</v>
      </c>
      <c r="L21" s="7" t="s">
        <v>332</v>
      </c>
      <c r="M21" s="118">
        <v>140.6</v>
      </c>
      <c r="N21" s="114"/>
      <c r="O21" s="114"/>
      <c r="P21" s="114"/>
    </row>
    <row r="22" spans="1:16" ht="21.95" customHeight="1">
      <c r="B22" s="115" t="s">
        <v>333</v>
      </c>
      <c r="C22" s="116" t="s">
        <v>371</v>
      </c>
      <c r="D22" s="116"/>
      <c r="E22" s="116"/>
      <c r="F22" s="116"/>
      <c r="G22" s="116"/>
      <c r="H22" s="116"/>
      <c r="I22" s="116"/>
      <c r="J22" s="116"/>
      <c r="K22" s="113" t="s">
        <v>335</v>
      </c>
      <c r="L22" s="113"/>
      <c r="M22" s="114" t="s">
        <v>336</v>
      </c>
      <c r="N22" s="114"/>
      <c r="O22" s="114"/>
      <c r="P22" s="114"/>
    </row>
    <row r="23" spans="1:16" ht="21.95" customHeight="1">
      <c r="B23" s="115"/>
      <c r="C23" s="116"/>
      <c r="D23" s="116"/>
      <c r="E23" s="116"/>
      <c r="F23" s="116"/>
      <c r="G23" s="116"/>
      <c r="H23" s="116"/>
      <c r="I23" s="116"/>
      <c r="J23" s="116"/>
      <c r="K23" s="113" t="s">
        <v>337</v>
      </c>
      <c r="L23" s="113"/>
      <c r="M23" s="114" t="s">
        <v>336</v>
      </c>
      <c r="N23" s="114"/>
      <c r="O23" s="114"/>
      <c r="P23" s="114"/>
    </row>
    <row r="24" spans="1:16" ht="21.95" customHeight="1">
      <c r="B24" s="115"/>
      <c r="C24" s="116"/>
      <c r="D24" s="116"/>
      <c r="E24" s="116"/>
      <c r="F24" s="116"/>
      <c r="G24" s="116"/>
      <c r="H24" s="116"/>
      <c r="I24" s="116"/>
      <c r="J24" s="116"/>
      <c r="K24" s="113" t="s">
        <v>338</v>
      </c>
      <c r="L24" s="113"/>
      <c r="M24" s="114" t="s">
        <v>336</v>
      </c>
      <c r="N24" s="114"/>
      <c r="O24" s="114"/>
      <c r="P24" s="114"/>
    </row>
    <row r="25" spans="1:16" ht="21.95" customHeight="1">
      <c r="B25" s="115"/>
      <c r="C25" s="116"/>
      <c r="D25" s="116"/>
      <c r="E25" s="116"/>
      <c r="F25" s="116"/>
      <c r="G25" s="116"/>
      <c r="H25" s="116"/>
      <c r="I25" s="116"/>
      <c r="J25" s="116"/>
      <c r="K25" s="113" t="s">
        <v>339</v>
      </c>
      <c r="L25" s="113"/>
      <c r="M25" s="114" t="s">
        <v>336</v>
      </c>
      <c r="N25" s="114"/>
      <c r="O25" s="114"/>
      <c r="P25" s="114"/>
    </row>
    <row r="26" spans="1:16" ht="21.95" customHeight="1">
      <c r="B26" s="4" t="s">
        <v>340</v>
      </c>
      <c r="C26" s="4" t="s">
        <v>341</v>
      </c>
      <c r="D26" s="4" t="s">
        <v>342</v>
      </c>
      <c r="E26" s="4" t="s">
        <v>343</v>
      </c>
      <c r="F26" s="4" t="s">
        <v>344</v>
      </c>
      <c r="G26" s="4" t="s">
        <v>345</v>
      </c>
      <c r="H26" s="4" t="s">
        <v>346</v>
      </c>
      <c r="I26" s="4" t="s">
        <v>347</v>
      </c>
      <c r="J26" s="4" t="s">
        <v>348</v>
      </c>
      <c r="K26" s="3"/>
      <c r="L26" s="6"/>
      <c r="M26" s="6"/>
      <c r="N26" s="6"/>
      <c r="O26" s="6"/>
      <c r="P26" s="6"/>
    </row>
    <row r="27" spans="1:16" ht="21.95" customHeight="1">
      <c r="B27" s="5" t="s">
        <v>349</v>
      </c>
      <c r="C27" s="6" t="s">
        <v>372</v>
      </c>
      <c r="D27" s="6" t="s">
        <v>373</v>
      </c>
      <c r="E27" s="5" t="s">
        <v>352</v>
      </c>
      <c r="F27" s="5"/>
      <c r="G27" s="5" t="s">
        <v>374</v>
      </c>
      <c r="H27" s="5" t="s">
        <v>375</v>
      </c>
      <c r="I27" s="5" t="s">
        <v>355</v>
      </c>
      <c r="J27" s="5"/>
      <c r="K27" s="5"/>
      <c r="L27" s="5"/>
      <c r="M27" s="5"/>
      <c r="N27" s="5"/>
      <c r="O27" s="5"/>
      <c r="P27" s="5"/>
    </row>
    <row r="28" spans="1:16" ht="21.95" customHeight="1">
      <c r="B28" s="5" t="s">
        <v>362</v>
      </c>
      <c r="C28" s="6" t="s">
        <v>363</v>
      </c>
      <c r="D28" s="6" t="s">
        <v>357</v>
      </c>
      <c r="E28" s="5" t="s">
        <v>352</v>
      </c>
      <c r="F28" s="5"/>
      <c r="G28" s="5" t="s">
        <v>365</v>
      </c>
      <c r="H28" s="5" t="s">
        <v>360</v>
      </c>
      <c r="I28" s="5" t="s">
        <v>369</v>
      </c>
      <c r="J28" s="5"/>
      <c r="K28" s="5"/>
      <c r="L28" s="5"/>
      <c r="M28" s="5"/>
      <c r="N28" s="5"/>
      <c r="O28" s="5"/>
      <c r="P28" s="5"/>
    </row>
    <row r="29" spans="1:16" ht="21.95" customHeight="1">
      <c r="B29" s="5" t="s">
        <v>349</v>
      </c>
      <c r="C29" s="6" t="s">
        <v>350</v>
      </c>
      <c r="D29" s="6" t="s">
        <v>351</v>
      </c>
      <c r="E29" s="5" t="s">
        <v>352</v>
      </c>
      <c r="F29" s="5"/>
      <c r="G29" s="5" t="s">
        <v>353</v>
      </c>
      <c r="H29" s="5" t="s">
        <v>354</v>
      </c>
      <c r="I29" s="5" t="s">
        <v>361</v>
      </c>
      <c r="J29" s="5"/>
      <c r="K29" s="5"/>
      <c r="L29" s="5"/>
      <c r="M29" s="5"/>
      <c r="N29" s="5"/>
      <c r="O29" s="5"/>
      <c r="P29" s="5"/>
    </row>
    <row r="30" spans="1:16" ht="21.95" customHeight="1">
      <c r="B30" s="5" t="s">
        <v>362</v>
      </c>
      <c r="C30" s="6" t="s">
        <v>376</v>
      </c>
      <c r="D30" s="6" t="s">
        <v>377</v>
      </c>
      <c r="E30" s="5" t="s">
        <v>352</v>
      </c>
      <c r="F30" s="5"/>
      <c r="G30" s="5" t="s">
        <v>378</v>
      </c>
      <c r="H30" s="5" t="s">
        <v>354</v>
      </c>
      <c r="I30" s="5" t="s">
        <v>361</v>
      </c>
      <c r="J30" s="5"/>
      <c r="K30" s="5"/>
      <c r="L30" s="5"/>
      <c r="M30" s="5"/>
      <c r="N30" s="5"/>
      <c r="O30" s="5"/>
      <c r="P30" s="5"/>
    </row>
    <row r="31" spans="1:16" ht="21.95" customHeight="1">
      <c r="B31" s="5" t="s">
        <v>366</v>
      </c>
      <c r="C31" s="6" t="s">
        <v>367</v>
      </c>
      <c r="D31" s="6" t="s">
        <v>379</v>
      </c>
      <c r="E31" s="5" t="s">
        <v>358</v>
      </c>
      <c r="F31" s="5"/>
      <c r="G31" s="5" t="s">
        <v>359</v>
      </c>
      <c r="H31" s="5" t="s">
        <v>360</v>
      </c>
      <c r="I31" s="5" t="s">
        <v>369</v>
      </c>
      <c r="J31" s="5"/>
      <c r="K31" s="5"/>
      <c r="L31" s="5"/>
      <c r="M31" s="5"/>
      <c r="N31" s="5"/>
      <c r="O31" s="5"/>
      <c r="P31" s="5"/>
    </row>
  </sheetData>
  <mergeCells count="44">
    <mergeCell ref="B2:P2"/>
    <mergeCell ref="C4:D4"/>
    <mergeCell ref="F4:J4"/>
    <mergeCell ref="K4:L4"/>
    <mergeCell ref="M4:P4"/>
    <mergeCell ref="C5:D5"/>
    <mergeCell ref="F5:J5"/>
    <mergeCell ref="K5:L5"/>
    <mergeCell ref="M5:P5"/>
    <mergeCell ref="C6:D6"/>
    <mergeCell ref="F6:J6"/>
    <mergeCell ref="M6:P6"/>
    <mergeCell ref="K7:L7"/>
    <mergeCell ref="M7:P7"/>
    <mergeCell ref="K8:L8"/>
    <mergeCell ref="M8:P8"/>
    <mergeCell ref="K9:L9"/>
    <mergeCell ref="M9:P9"/>
    <mergeCell ref="C21:D21"/>
    <mergeCell ref="F21:J21"/>
    <mergeCell ref="M21:P21"/>
    <mergeCell ref="K10:L10"/>
    <mergeCell ref="M10:P10"/>
    <mergeCell ref="B17:P17"/>
    <mergeCell ref="C19:D19"/>
    <mergeCell ref="F19:J19"/>
    <mergeCell ref="K19:L19"/>
    <mergeCell ref="M19:P19"/>
    <mergeCell ref="K25:L25"/>
    <mergeCell ref="M25:P25"/>
    <mergeCell ref="B7:B10"/>
    <mergeCell ref="B22:B25"/>
    <mergeCell ref="C7:J10"/>
    <mergeCell ref="C22:J25"/>
    <mergeCell ref="K22:L22"/>
    <mergeCell ref="M22:P22"/>
    <mergeCell ref="K23:L23"/>
    <mergeCell ref="M23:P23"/>
    <mergeCell ref="K24:L24"/>
    <mergeCell ref="M24:P24"/>
    <mergeCell ref="C20:D20"/>
    <mergeCell ref="F20:J20"/>
    <mergeCell ref="K20:L20"/>
    <mergeCell ref="M20:P20"/>
  </mergeCells>
  <phoneticPr fontId="39"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3" workbookViewId="0">
      <selection activeCell="C26" sqref="C26"/>
    </sheetView>
  </sheetViews>
  <sheetFormatPr defaultColWidth="10" defaultRowHeight="13.5"/>
  <cols>
    <col min="1" max="1" width="0.125" style="17" customWidth="1"/>
    <col min="2" max="2" width="12.375" style="17" customWidth="1"/>
    <col min="3" max="3" width="40.25" style="17" customWidth="1"/>
    <col min="4" max="4" width="17.5" style="17" customWidth="1"/>
    <col min="5" max="5" width="18" style="17" customWidth="1"/>
    <col min="6" max="6" width="16.25" style="17" customWidth="1"/>
    <col min="7" max="16384" width="10" style="17"/>
  </cols>
  <sheetData>
    <row r="1" spans="1:6" ht="16.350000000000001" customHeight="1">
      <c r="A1" s="18"/>
      <c r="B1" s="19" t="s">
        <v>27</v>
      </c>
      <c r="C1" s="18"/>
      <c r="D1" s="18"/>
      <c r="E1" s="18"/>
      <c r="F1" s="18"/>
    </row>
    <row r="2" spans="1:6" ht="16.350000000000001" customHeight="1"/>
    <row r="3" spans="1:6" ht="21.6" customHeight="1">
      <c r="B3" s="93" t="s">
        <v>28</v>
      </c>
      <c r="C3" s="93"/>
      <c r="D3" s="93"/>
      <c r="E3" s="93"/>
      <c r="F3" s="93"/>
    </row>
    <row r="4" spans="1:6" ht="19.899999999999999" customHeight="1">
      <c r="B4" s="93"/>
      <c r="C4" s="93"/>
      <c r="D4" s="93"/>
      <c r="E4" s="93"/>
      <c r="F4" s="93"/>
    </row>
    <row r="5" spans="1:6" ht="16.350000000000001" customHeight="1">
      <c r="B5" s="18"/>
      <c r="C5" s="18"/>
      <c r="D5" s="18"/>
      <c r="E5" s="18"/>
      <c r="F5" s="18"/>
    </row>
    <row r="6" spans="1:6" ht="20.65" customHeight="1">
      <c r="B6" s="18"/>
      <c r="C6" s="18"/>
      <c r="D6" s="18"/>
      <c r="E6" s="18"/>
      <c r="F6" s="47" t="s">
        <v>2</v>
      </c>
    </row>
    <row r="7" spans="1:6" ht="34.5" customHeight="1">
      <c r="B7" s="91" t="s">
        <v>29</v>
      </c>
      <c r="C7" s="91"/>
      <c r="D7" s="91" t="s">
        <v>30</v>
      </c>
      <c r="E7" s="91"/>
      <c r="F7" s="91"/>
    </row>
    <row r="8" spans="1:6" ht="29.25" customHeight="1">
      <c r="B8" s="72" t="s">
        <v>31</v>
      </c>
      <c r="C8" s="72" t="s">
        <v>32</v>
      </c>
      <c r="D8" s="72" t="s">
        <v>33</v>
      </c>
      <c r="E8" s="72" t="s">
        <v>34</v>
      </c>
      <c r="F8" s="72" t="s">
        <v>35</v>
      </c>
    </row>
    <row r="9" spans="1:6" ht="18.95" customHeight="1">
      <c r="B9" s="92" t="s">
        <v>7</v>
      </c>
      <c r="C9" s="92"/>
      <c r="D9" s="26">
        <f>8095.61+1.44</f>
        <v>8097.05</v>
      </c>
      <c r="E9" s="27">
        <v>4215.01</v>
      </c>
      <c r="F9" s="26">
        <f>3880.6+1.44</f>
        <v>3882.04</v>
      </c>
    </row>
    <row r="10" spans="1:6" ht="18.95" customHeight="1">
      <c r="B10" s="20" t="s">
        <v>36</v>
      </c>
      <c r="C10" s="21" t="s">
        <v>14</v>
      </c>
      <c r="D10" s="26">
        <f>6955.14+1.44</f>
        <v>6956.58</v>
      </c>
      <c r="E10" s="27">
        <v>3074.54</v>
      </c>
      <c r="F10" s="26">
        <f>3880.6+1.44</f>
        <v>3882.04</v>
      </c>
    </row>
    <row r="11" spans="1:6" ht="18.95" customHeight="1">
      <c r="B11" s="23" t="s">
        <v>37</v>
      </c>
      <c r="C11" s="22" t="s">
        <v>38</v>
      </c>
      <c r="D11" s="26">
        <f>3455.14+1.44</f>
        <v>3456.58</v>
      </c>
      <c r="E11" s="27">
        <v>3074.54</v>
      </c>
      <c r="F11" s="26">
        <f>380.6+1.44</f>
        <v>382.04</v>
      </c>
    </row>
    <row r="12" spans="1:6" ht="18.95" customHeight="1">
      <c r="B12" s="23" t="s">
        <v>39</v>
      </c>
      <c r="C12" s="22" t="s">
        <v>40</v>
      </c>
      <c r="D12" s="27">
        <v>31.99</v>
      </c>
      <c r="E12" s="27">
        <v>7.99</v>
      </c>
      <c r="F12" s="27">
        <v>24</v>
      </c>
    </row>
    <row r="13" spans="1:6" ht="18.95" customHeight="1">
      <c r="B13" s="23" t="s">
        <v>41</v>
      </c>
      <c r="C13" s="22" t="s">
        <v>42</v>
      </c>
      <c r="D13" s="26">
        <f>3423.15+1.44</f>
        <v>3424.59</v>
      </c>
      <c r="E13" s="27">
        <v>3066.55</v>
      </c>
      <c r="F13" s="26">
        <f>356.6+1.44</f>
        <v>358.04</v>
      </c>
    </row>
    <row r="14" spans="1:6" ht="18.95" customHeight="1">
      <c r="B14" s="23" t="s">
        <v>43</v>
      </c>
      <c r="C14" s="22" t="s">
        <v>44</v>
      </c>
      <c r="D14" s="27">
        <v>3500</v>
      </c>
      <c r="E14" s="27"/>
      <c r="F14" s="27">
        <v>3500</v>
      </c>
    </row>
    <row r="15" spans="1:6" ht="18.95" customHeight="1">
      <c r="B15" s="23" t="s">
        <v>45</v>
      </c>
      <c r="C15" s="22" t="s">
        <v>46</v>
      </c>
      <c r="D15" s="27"/>
      <c r="E15" s="27"/>
      <c r="F15" s="27"/>
    </row>
    <row r="16" spans="1:6" ht="18.95" customHeight="1">
      <c r="B16" s="23" t="s">
        <v>47</v>
      </c>
      <c r="C16" s="22" t="s">
        <v>48</v>
      </c>
      <c r="D16" s="27">
        <v>3500</v>
      </c>
      <c r="E16" s="27"/>
      <c r="F16" s="27">
        <v>3500</v>
      </c>
    </row>
    <row r="17" spans="2:6" ht="18.95" customHeight="1">
      <c r="B17" s="20" t="s">
        <v>49</v>
      </c>
      <c r="C17" s="21" t="s">
        <v>16</v>
      </c>
      <c r="D17" s="27">
        <v>600.22</v>
      </c>
      <c r="E17" s="27">
        <v>600.22</v>
      </c>
      <c r="F17" s="27"/>
    </row>
    <row r="18" spans="2:6" ht="18.95" customHeight="1">
      <c r="B18" s="23" t="s">
        <v>50</v>
      </c>
      <c r="C18" s="22" t="s">
        <v>51</v>
      </c>
      <c r="D18" s="27">
        <v>600.22</v>
      </c>
      <c r="E18" s="27">
        <v>600.22</v>
      </c>
      <c r="F18" s="27"/>
    </row>
    <row r="19" spans="2:6" ht="18.95" customHeight="1">
      <c r="B19" s="23" t="s">
        <v>52</v>
      </c>
      <c r="C19" s="22" t="s">
        <v>53</v>
      </c>
      <c r="D19" s="27">
        <v>253.86</v>
      </c>
      <c r="E19" s="27">
        <v>253.86</v>
      </c>
      <c r="F19" s="27"/>
    </row>
    <row r="20" spans="2:6" ht="18.95" customHeight="1">
      <c r="B20" s="23" t="s">
        <v>54</v>
      </c>
      <c r="C20" s="22" t="s">
        <v>55</v>
      </c>
      <c r="D20" s="27">
        <v>126.93</v>
      </c>
      <c r="E20" s="27">
        <v>126.93</v>
      </c>
      <c r="F20" s="27"/>
    </row>
    <row r="21" spans="2:6" ht="18.95" customHeight="1">
      <c r="B21" s="23" t="s">
        <v>56</v>
      </c>
      <c r="C21" s="22" t="s">
        <v>57</v>
      </c>
      <c r="D21" s="27">
        <v>219.43</v>
      </c>
      <c r="E21" s="27">
        <v>219.43</v>
      </c>
      <c r="F21" s="27"/>
    </row>
    <row r="22" spans="2:6" ht="18.95" customHeight="1">
      <c r="B22" s="20" t="s">
        <v>58</v>
      </c>
      <c r="C22" s="21" t="s">
        <v>18</v>
      </c>
      <c r="D22" s="27">
        <v>201.22</v>
      </c>
      <c r="E22" s="27">
        <v>201.22</v>
      </c>
      <c r="F22" s="27"/>
    </row>
    <row r="23" spans="2:6" ht="18.95" customHeight="1">
      <c r="B23" s="23" t="s">
        <v>59</v>
      </c>
      <c r="C23" s="22" t="s">
        <v>60</v>
      </c>
      <c r="D23" s="27">
        <v>201.22</v>
      </c>
      <c r="E23" s="27">
        <v>201.22</v>
      </c>
      <c r="F23" s="27"/>
    </row>
    <row r="24" spans="2:6" ht="18.95" customHeight="1">
      <c r="B24" s="23" t="s">
        <v>61</v>
      </c>
      <c r="C24" s="22" t="s">
        <v>62</v>
      </c>
      <c r="D24" s="27">
        <v>162.22</v>
      </c>
      <c r="E24" s="27">
        <v>162.22</v>
      </c>
      <c r="F24" s="27"/>
    </row>
    <row r="25" spans="2:6" ht="18.95" customHeight="1">
      <c r="B25" s="23" t="s">
        <v>63</v>
      </c>
      <c r="C25" s="22" t="s">
        <v>64</v>
      </c>
      <c r="D25" s="27">
        <v>39</v>
      </c>
      <c r="E25" s="27">
        <v>39</v>
      </c>
      <c r="F25" s="27"/>
    </row>
    <row r="26" spans="2:6" ht="18.95" customHeight="1">
      <c r="B26" s="20" t="s">
        <v>65</v>
      </c>
      <c r="C26" s="21" t="s">
        <v>19</v>
      </c>
      <c r="D26" s="27">
        <v>339.03</v>
      </c>
      <c r="E26" s="27">
        <v>339.03</v>
      </c>
      <c r="F26" s="27"/>
    </row>
    <row r="27" spans="2:6" ht="18.95" customHeight="1">
      <c r="B27" s="23" t="s">
        <v>66</v>
      </c>
      <c r="C27" s="22" t="s">
        <v>67</v>
      </c>
      <c r="D27" s="27">
        <v>339.03</v>
      </c>
      <c r="E27" s="27">
        <v>339.03</v>
      </c>
      <c r="F27" s="27"/>
    </row>
    <row r="28" spans="2:6" ht="18.95" customHeight="1">
      <c r="B28" s="23" t="s">
        <v>68</v>
      </c>
      <c r="C28" s="22" t="s">
        <v>69</v>
      </c>
      <c r="D28" s="27">
        <v>305.44</v>
      </c>
      <c r="E28" s="27">
        <v>305.44</v>
      </c>
      <c r="F28" s="27"/>
    </row>
    <row r="29" spans="2:6" ht="18.95" customHeight="1">
      <c r="B29" s="23" t="s">
        <v>70</v>
      </c>
      <c r="C29" s="22" t="s">
        <v>71</v>
      </c>
      <c r="D29" s="27">
        <v>33.590000000000003</v>
      </c>
      <c r="E29" s="27">
        <v>33.590000000000003</v>
      </c>
      <c r="F29" s="27"/>
    </row>
    <row r="30" spans="2:6" ht="23.25" customHeight="1">
      <c r="B30" s="73"/>
      <c r="C30" s="18"/>
      <c r="D30" s="18"/>
      <c r="E30" s="18"/>
      <c r="F30" s="18"/>
    </row>
  </sheetData>
  <mergeCells count="4">
    <mergeCell ref="B7:C7"/>
    <mergeCell ref="D7:F7"/>
    <mergeCell ref="B9:C9"/>
    <mergeCell ref="B3:F4"/>
  </mergeCells>
  <phoneticPr fontId="39"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C24" sqref="C24"/>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71" t="s">
        <v>72</v>
      </c>
      <c r="C1" s="55"/>
      <c r="D1" s="55"/>
      <c r="E1" s="55"/>
      <c r="F1" s="55"/>
    </row>
    <row r="2" spans="1:6" ht="16.350000000000001" customHeight="1"/>
    <row r="3" spans="1:6" ht="16.350000000000001" customHeight="1">
      <c r="B3" s="97" t="s">
        <v>73</v>
      </c>
      <c r="C3" s="97"/>
      <c r="D3" s="97"/>
      <c r="E3" s="97"/>
      <c r="F3" s="97"/>
    </row>
    <row r="4" spans="1:6" ht="16.350000000000001" customHeight="1">
      <c r="B4" s="97"/>
      <c r="C4" s="97"/>
      <c r="D4" s="97"/>
      <c r="E4" s="97"/>
      <c r="F4" s="97"/>
    </row>
    <row r="5" spans="1:6" ht="16.350000000000001" customHeight="1">
      <c r="B5" s="94" t="s">
        <v>74</v>
      </c>
      <c r="C5" s="94"/>
      <c r="D5" s="94"/>
      <c r="E5" s="94"/>
      <c r="F5" s="94"/>
    </row>
    <row r="6" spans="1:6" ht="19.899999999999999" customHeight="1">
      <c r="B6" s="55"/>
      <c r="C6" s="55"/>
      <c r="D6" s="55"/>
      <c r="E6" s="55"/>
      <c r="F6" s="56" t="s">
        <v>2</v>
      </c>
    </row>
    <row r="7" spans="1:6" ht="36.200000000000003" customHeight="1">
      <c r="B7" s="95" t="s">
        <v>75</v>
      </c>
      <c r="C7" s="95"/>
      <c r="D7" s="95" t="s">
        <v>76</v>
      </c>
      <c r="E7" s="95"/>
      <c r="F7" s="95"/>
    </row>
    <row r="8" spans="1:6" ht="27.6" customHeight="1">
      <c r="B8" s="57" t="s">
        <v>77</v>
      </c>
      <c r="C8" s="57" t="s">
        <v>32</v>
      </c>
      <c r="D8" s="57" t="s">
        <v>78</v>
      </c>
      <c r="E8" s="57" t="s">
        <v>79</v>
      </c>
      <c r="F8" s="57" t="s">
        <v>80</v>
      </c>
    </row>
    <row r="9" spans="1:6" ht="19.899999999999999" customHeight="1">
      <c r="B9" s="96" t="s">
        <v>7</v>
      </c>
      <c r="C9" s="96"/>
      <c r="D9" s="58">
        <v>4215.01</v>
      </c>
      <c r="E9" s="58">
        <v>3711.86</v>
      </c>
      <c r="F9" s="58">
        <v>503.15</v>
      </c>
    </row>
    <row r="10" spans="1:6" ht="19.899999999999999" customHeight="1">
      <c r="B10" s="59" t="s">
        <v>81</v>
      </c>
      <c r="C10" s="60" t="s">
        <v>82</v>
      </c>
      <c r="D10" s="61">
        <v>3474.37</v>
      </c>
      <c r="E10" s="61">
        <v>3474.37</v>
      </c>
      <c r="F10" s="61"/>
    </row>
    <row r="11" spans="1:6" ht="18.95" customHeight="1">
      <c r="B11" s="62" t="s">
        <v>83</v>
      </c>
      <c r="C11" s="63" t="s">
        <v>84</v>
      </c>
      <c r="D11" s="61">
        <v>905.1</v>
      </c>
      <c r="E11" s="61">
        <v>905.1</v>
      </c>
      <c r="F11" s="61"/>
    </row>
    <row r="12" spans="1:6" ht="18.95" customHeight="1">
      <c r="B12" s="62" t="s">
        <v>85</v>
      </c>
      <c r="C12" s="63" t="s">
        <v>86</v>
      </c>
      <c r="D12" s="61">
        <v>70.77</v>
      </c>
      <c r="E12" s="61">
        <v>70.77</v>
      </c>
      <c r="F12" s="61"/>
    </row>
    <row r="13" spans="1:6" ht="18.95" customHeight="1">
      <c r="B13" s="62" t="s">
        <v>87</v>
      </c>
      <c r="C13" s="63" t="s">
        <v>88</v>
      </c>
      <c r="D13" s="61">
        <v>1603.05</v>
      </c>
      <c r="E13" s="61">
        <v>1603.05</v>
      </c>
      <c r="F13" s="61"/>
    </row>
    <row r="14" spans="1:6" ht="18.95" customHeight="1">
      <c r="B14" s="62" t="s">
        <v>89</v>
      </c>
      <c r="C14" s="63" t="s">
        <v>90</v>
      </c>
      <c r="D14" s="61">
        <v>253.86</v>
      </c>
      <c r="E14" s="61">
        <v>253.86</v>
      </c>
      <c r="F14" s="61"/>
    </row>
    <row r="15" spans="1:6" ht="18.95" customHeight="1">
      <c r="B15" s="62" t="s">
        <v>91</v>
      </c>
      <c r="C15" s="63" t="s">
        <v>92</v>
      </c>
      <c r="D15" s="61">
        <v>126.93</v>
      </c>
      <c r="E15" s="61">
        <v>126.93</v>
      </c>
      <c r="F15" s="61"/>
    </row>
    <row r="16" spans="1:6" ht="18.95" customHeight="1">
      <c r="B16" s="62" t="s">
        <v>93</v>
      </c>
      <c r="C16" s="63" t="s">
        <v>94</v>
      </c>
      <c r="D16" s="61">
        <v>134.86000000000001</v>
      </c>
      <c r="E16" s="61">
        <v>134.86000000000001</v>
      </c>
      <c r="F16" s="61"/>
    </row>
    <row r="17" spans="2:6" ht="18.95" customHeight="1">
      <c r="B17" s="62" t="s">
        <v>95</v>
      </c>
      <c r="C17" s="63" t="s">
        <v>96</v>
      </c>
      <c r="D17" s="61">
        <v>33.32</v>
      </c>
      <c r="E17" s="61">
        <v>33.32</v>
      </c>
      <c r="F17" s="61"/>
    </row>
    <row r="18" spans="2:6" ht="18.95" customHeight="1">
      <c r="B18" s="62" t="s">
        <v>97</v>
      </c>
      <c r="C18" s="63" t="s">
        <v>98</v>
      </c>
      <c r="D18" s="61">
        <v>305.44</v>
      </c>
      <c r="E18" s="61">
        <v>305.44</v>
      </c>
      <c r="F18" s="61"/>
    </row>
    <row r="19" spans="2:6" ht="18.95" customHeight="1">
      <c r="B19" s="62" t="s">
        <v>99</v>
      </c>
      <c r="C19" s="63" t="s">
        <v>100</v>
      </c>
      <c r="D19" s="61">
        <v>41.04</v>
      </c>
      <c r="E19" s="61">
        <v>41.04</v>
      </c>
      <c r="F19" s="61"/>
    </row>
    <row r="20" spans="2:6" ht="19.899999999999999" customHeight="1">
      <c r="B20" s="59" t="s">
        <v>101</v>
      </c>
      <c r="C20" s="60" t="s">
        <v>102</v>
      </c>
      <c r="D20" s="61">
        <v>494.9</v>
      </c>
      <c r="E20" s="61">
        <v>3.59</v>
      </c>
      <c r="F20" s="61">
        <v>491.31</v>
      </c>
    </row>
    <row r="21" spans="2:6" ht="18.95" customHeight="1">
      <c r="B21" s="62" t="s">
        <v>103</v>
      </c>
      <c r="C21" s="63" t="s">
        <v>104</v>
      </c>
      <c r="D21" s="61">
        <v>5</v>
      </c>
      <c r="E21" s="61"/>
      <c r="F21" s="61">
        <v>5</v>
      </c>
    </row>
    <row r="22" spans="2:6" ht="18.95" customHeight="1">
      <c r="B22" s="62" t="s">
        <v>105</v>
      </c>
      <c r="C22" s="63" t="s">
        <v>106</v>
      </c>
      <c r="D22" s="61">
        <v>3</v>
      </c>
      <c r="E22" s="61"/>
      <c r="F22" s="61">
        <v>3</v>
      </c>
    </row>
    <row r="23" spans="2:6" ht="18.95" customHeight="1">
      <c r="B23" s="62" t="s">
        <v>107</v>
      </c>
      <c r="C23" s="63" t="s">
        <v>108</v>
      </c>
      <c r="D23" s="61">
        <v>5</v>
      </c>
      <c r="E23" s="61"/>
      <c r="F23" s="61">
        <v>5</v>
      </c>
    </row>
    <row r="24" spans="2:6" ht="18.95" customHeight="1">
      <c r="B24" s="62" t="s">
        <v>109</v>
      </c>
      <c r="C24" s="63" t="s">
        <v>110</v>
      </c>
      <c r="D24" s="61">
        <v>46.2</v>
      </c>
      <c r="E24" s="61"/>
      <c r="F24" s="61">
        <v>46.2</v>
      </c>
    </row>
    <row r="25" spans="2:6" ht="18.95" customHeight="1">
      <c r="B25" s="62" t="s">
        <v>111</v>
      </c>
      <c r="C25" s="63" t="s">
        <v>112</v>
      </c>
      <c r="D25" s="61">
        <v>2</v>
      </c>
      <c r="E25" s="61"/>
      <c r="F25" s="61">
        <v>2</v>
      </c>
    </row>
    <row r="26" spans="2:6" ht="18.95" customHeight="1">
      <c r="B26" s="62" t="s">
        <v>113</v>
      </c>
      <c r="C26" s="63" t="s">
        <v>114</v>
      </c>
      <c r="D26" s="61">
        <v>5</v>
      </c>
      <c r="E26" s="61"/>
      <c r="F26" s="61">
        <v>5</v>
      </c>
    </row>
    <row r="27" spans="2:6" ht="18.95" customHeight="1">
      <c r="B27" s="62" t="s">
        <v>115</v>
      </c>
      <c r="C27" s="63" t="s">
        <v>116</v>
      </c>
      <c r="D27" s="61">
        <v>17.63</v>
      </c>
      <c r="E27" s="61"/>
      <c r="F27" s="61">
        <v>17.63</v>
      </c>
    </row>
    <row r="28" spans="2:6" ht="18.95" customHeight="1">
      <c r="B28" s="62" t="s">
        <v>117</v>
      </c>
      <c r="C28" s="63" t="s">
        <v>118</v>
      </c>
      <c r="D28" s="61">
        <v>47.2</v>
      </c>
      <c r="E28" s="61"/>
      <c r="F28" s="61">
        <v>47.2</v>
      </c>
    </row>
    <row r="29" spans="2:6" ht="18.95" customHeight="1">
      <c r="B29" s="62" t="s">
        <v>119</v>
      </c>
      <c r="C29" s="63" t="s">
        <v>120</v>
      </c>
      <c r="D29" s="61">
        <v>155.28</v>
      </c>
      <c r="E29" s="61"/>
      <c r="F29" s="61">
        <v>155.28</v>
      </c>
    </row>
    <row r="30" spans="2:6" ht="18.95" customHeight="1">
      <c r="B30" s="62" t="s">
        <v>121</v>
      </c>
      <c r="C30" s="63" t="s">
        <v>122</v>
      </c>
      <c r="D30" s="61">
        <v>86.13</v>
      </c>
      <c r="E30" s="61"/>
      <c r="F30" s="61">
        <v>86.13</v>
      </c>
    </row>
    <row r="31" spans="2:6" ht="18.95" customHeight="1">
      <c r="B31" s="62" t="s">
        <v>123</v>
      </c>
      <c r="C31" s="63" t="s">
        <v>124</v>
      </c>
      <c r="D31" s="61">
        <v>56.53</v>
      </c>
      <c r="E31" s="61"/>
      <c r="F31" s="61">
        <v>56.53</v>
      </c>
    </row>
    <row r="32" spans="2:6" ht="18.95" customHeight="1">
      <c r="B32" s="62" t="s">
        <v>125</v>
      </c>
      <c r="C32" s="63" t="s">
        <v>126</v>
      </c>
      <c r="D32" s="61">
        <v>1.04</v>
      </c>
      <c r="E32" s="61"/>
      <c r="F32" s="61">
        <v>1.04</v>
      </c>
    </row>
    <row r="33" spans="2:6" ht="18.95" customHeight="1">
      <c r="B33" s="62" t="s">
        <v>127</v>
      </c>
      <c r="C33" s="63" t="s">
        <v>128</v>
      </c>
      <c r="D33" s="61">
        <v>64.89</v>
      </c>
      <c r="E33" s="61">
        <v>3.59</v>
      </c>
      <c r="F33" s="61">
        <v>61.3</v>
      </c>
    </row>
    <row r="34" spans="2:6" ht="19.899999999999999" customHeight="1">
      <c r="B34" s="59" t="s">
        <v>129</v>
      </c>
      <c r="C34" s="60" t="s">
        <v>130</v>
      </c>
      <c r="D34" s="61">
        <v>233.91</v>
      </c>
      <c r="E34" s="61">
        <v>233.91</v>
      </c>
      <c r="F34" s="61"/>
    </row>
    <row r="35" spans="2:6" ht="18.95" customHeight="1">
      <c r="B35" s="62" t="s">
        <v>131</v>
      </c>
      <c r="C35" s="63" t="s">
        <v>132</v>
      </c>
      <c r="D35" s="61">
        <v>209.76</v>
      </c>
      <c r="E35" s="61">
        <v>209.76</v>
      </c>
      <c r="F35" s="61"/>
    </row>
    <row r="36" spans="2:6" ht="18.95" customHeight="1">
      <c r="B36" s="62" t="s">
        <v>133</v>
      </c>
      <c r="C36" s="63" t="s">
        <v>134</v>
      </c>
      <c r="D36" s="61">
        <v>21.28</v>
      </c>
      <c r="E36" s="61">
        <v>21.28</v>
      </c>
      <c r="F36" s="61"/>
    </row>
    <row r="37" spans="2:6" ht="18.95" customHeight="1">
      <c r="B37" s="62" t="s">
        <v>135</v>
      </c>
      <c r="C37" s="63" t="s">
        <v>136</v>
      </c>
      <c r="D37" s="61">
        <v>2.87</v>
      </c>
      <c r="E37" s="61">
        <v>2.87</v>
      </c>
      <c r="F37" s="61"/>
    </row>
    <row r="38" spans="2:6" ht="19.899999999999999" customHeight="1">
      <c r="B38" s="59" t="s">
        <v>137</v>
      </c>
      <c r="C38" s="60" t="s">
        <v>138</v>
      </c>
      <c r="D38" s="61">
        <v>11.84</v>
      </c>
      <c r="E38" s="61"/>
      <c r="F38" s="61">
        <v>11.84</v>
      </c>
    </row>
    <row r="39" spans="2:6" ht="18.95" customHeight="1">
      <c r="B39" s="62" t="s">
        <v>139</v>
      </c>
      <c r="C39" s="63" t="s">
        <v>140</v>
      </c>
      <c r="D39" s="61">
        <v>11.84</v>
      </c>
      <c r="E39" s="61"/>
      <c r="F39" s="61">
        <v>11.84</v>
      </c>
    </row>
  </sheetData>
  <mergeCells count="5">
    <mergeCell ref="B5:F5"/>
    <mergeCell ref="B7:C7"/>
    <mergeCell ref="D7:F7"/>
    <mergeCell ref="B9:C9"/>
    <mergeCell ref="B3:F4"/>
  </mergeCells>
  <phoneticPr fontId="39"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B3" sqref="B3:D3"/>
    </sheetView>
  </sheetViews>
  <sheetFormatPr defaultColWidth="10" defaultRowHeight="13.5"/>
  <cols>
    <col min="1" max="1" width="0.25" customWidth="1"/>
    <col min="2" max="2" width="15.25" customWidth="1"/>
    <col min="3" max="3" width="37.25" customWidth="1"/>
    <col min="4" max="4" width="39.25" customWidth="1"/>
  </cols>
  <sheetData>
    <row r="1" spans="1:4" ht="16.350000000000001" customHeight="1">
      <c r="A1" s="1"/>
      <c r="B1" s="2" t="s">
        <v>141</v>
      </c>
    </row>
    <row r="2" spans="1:4" ht="16.350000000000001" customHeight="1"/>
    <row r="3" spans="1:4" ht="51.75" customHeight="1">
      <c r="B3" s="98" t="s">
        <v>73</v>
      </c>
      <c r="C3" s="98"/>
      <c r="D3" s="98"/>
    </row>
    <row r="4" spans="1:4" ht="27.6" customHeight="1">
      <c r="B4" s="99" t="s">
        <v>142</v>
      </c>
      <c r="C4" s="99"/>
      <c r="D4" s="99"/>
    </row>
    <row r="5" spans="1:4" ht="19.899999999999999" customHeight="1">
      <c r="D5" s="66" t="s">
        <v>2</v>
      </c>
    </row>
    <row r="6" spans="1:4" ht="42.2" customHeight="1">
      <c r="B6" s="100" t="s">
        <v>143</v>
      </c>
      <c r="C6" s="100"/>
      <c r="D6" s="100" t="s">
        <v>144</v>
      </c>
    </row>
    <row r="7" spans="1:4" ht="26.65" customHeight="1">
      <c r="B7" s="67" t="s">
        <v>77</v>
      </c>
      <c r="C7" s="67" t="s">
        <v>32</v>
      </c>
      <c r="D7" s="100"/>
    </row>
    <row r="8" spans="1:4" ht="20.65" customHeight="1">
      <c r="B8" s="101" t="s">
        <v>7</v>
      </c>
      <c r="C8" s="101"/>
      <c r="D8" s="68">
        <v>4215.01</v>
      </c>
    </row>
    <row r="9" spans="1:4" ht="19.899999999999999" customHeight="1">
      <c r="B9" s="69" t="s">
        <v>145</v>
      </c>
      <c r="C9" s="69" t="s">
        <v>146</v>
      </c>
      <c r="D9" s="70">
        <v>3969.27</v>
      </c>
    </row>
    <row r="10" spans="1:4" ht="18.95" customHeight="1">
      <c r="B10" s="69" t="s">
        <v>147</v>
      </c>
      <c r="C10" s="69" t="s">
        <v>148</v>
      </c>
      <c r="D10" s="70">
        <v>3474.37</v>
      </c>
    </row>
    <row r="11" spans="1:4" ht="18.95" customHeight="1">
      <c r="B11" s="69" t="s">
        <v>149</v>
      </c>
      <c r="C11" s="69" t="s">
        <v>150</v>
      </c>
      <c r="D11" s="70">
        <v>494.9</v>
      </c>
    </row>
    <row r="12" spans="1:4" ht="19.899999999999999" customHeight="1">
      <c r="B12" s="69" t="s">
        <v>151</v>
      </c>
      <c r="C12" s="69" t="s">
        <v>152</v>
      </c>
      <c r="D12" s="70">
        <v>11.84</v>
      </c>
    </row>
    <row r="13" spans="1:4" ht="18.95" customHeight="1">
      <c r="B13" s="69" t="s">
        <v>153</v>
      </c>
      <c r="C13" s="69" t="s">
        <v>154</v>
      </c>
      <c r="D13" s="70">
        <v>11.84</v>
      </c>
    </row>
    <row r="14" spans="1:4" ht="19.899999999999999" customHeight="1">
      <c r="B14" s="69" t="s">
        <v>155</v>
      </c>
      <c r="C14" s="69" t="s">
        <v>130</v>
      </c>
      <c r="D14" s="70">
        <v>233.91</v>
      </c>
    </row>
    <row r="15" spans="1:4" ht="18.95" customHeight="1">
      <c r="B15" s="69" t="s">
        <v>156</v>
      </c>
      <c r="C15" s="69" t="s">
        <v>157</v>
      </c>
      <c r="D15" s="70">
        <v>231.04</v>
      </c>
    </row>
    <row r="16" spans="1:4" ht="18.95" customHeight="1">
      <c r="B16" s="69" t="s">
        <v>158</v>
      </c>
      <c r="C16" s="69" t="s">
        <v>159</v>
      </c>
      <c r="D16" s="70">
        <v>2.87</v>
      </c>
    </row>
  </sheetData>
  <mergeCells count="5">
    <mergeCell ref="B3:D3"/>
    <mergeCell ref="B4:D4"/>
    <mergeCell ref="B6:C6"/>
    <mergeCell ref="B8:C8"/>
    <mergeCell ref="D6:D7"/>
  </mergeCells>
  <phoneticPr fontId="39"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B2" sqref="B2:G4"/>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s>
  <sheetData>
    <row r="1" spans="1:7" ht="16.350000000000001" customHeight="1">
      <c r="A1" s="1"/>
      <c r="B1" s="2" t="s">
        <v>160</v>
      </c>
    </row>
    <row r="2" spans="1:7" ht="16.350000000000001" customHeight="1">
      <c r="B2" s="98" t="s">
        <v>161</v>
      </c>
      <c r="C2" s="98"/>
      <c r="D2" s="98"/>
      <c r="E2" s="98"/>
      <c r="F2" s="98"/>
      <c r="G2" s="98"/>
    </row>
    <row r="3" spans="1:7" ht="16.350000000000001" customHeight="1">
      <c r="B3" s="98"/>
      <c r="C3" s="98"/>
      <c r="D3" s="98"/>
      <c r="E3" s="98"/>
      <c r="F3" s="98"/>
      <c r="G3" s="98"/>
    </row>
    <row r="4" spans="1:7" ht="16.350000000000001" customHeight="1">
      <c r="B4" s="98"/>
      <c r="C4" s="98"/>
      <c r="D4" s="98"/>
      <c r="E4" s="98"/>
      <c r="F4" s="98"/>
      <c r="G4" s="98"/>
    </row>
    <row r="5" spans="1:7" ht="20.65" customHeight="1">
      <c r="G5" s="56" t="s">
        <v>2</v>
      </c>
    </row>
    <row r="6" spans="1:7" ht="38.85" customHeight="1">
      <c r="B6" s="102" t="s">
        <v>30</v>
      </c>
      <c r="C6" s="102"/>
      <c r="D6" s="102"/>
      <c r="E6" s="102"/>
      <c r="F6" s="102"/>
      <c r="G6" s="102"/>
    </row>
    <row r="7" spans="1:7" ht="36.200000000000003" customHeight="1">
      <c r="B7" s="102" t="s">
        <v>7</v>
      </c>
      <c r="C7" s="102" t="s">
        <v>162</v>
      </c>
      <c r="D7" s="102" t="s">
        <v>163</v>
      </c>
      <c r="E7" s="102"/>
      <c r="F7" s="102"/>
      <c r="G7" s="102" t="s">
        <v>164</v>
      </c>
    </row>
    <row r="8" spans="1:7" ht="36.200000000000003" customHeight="1">
      <c r="B8" s="102"/>
      <c r="C8" s="102"/>
      <c r="D8" s="64" t="s">
        <v>33</v>
      </c>
      <c r="E8" s="64" t="s">
        <v>165</v>
      </c>
      <c r="F8" s="64" t="s">
        <v>166</v>
      </c>
      <c r="G8" s="102"/>
    </row>
    <row r="9" spans="1:7" ht="25.9" customHeight="1">
      <c r="B9" s="65">
        <v>1.04</v>
      </c>
      <c r="C9" s="65"/>
      <c r="D9" s="65">
        <v>1.04</v>
      </c>
      <c r="E9" s="65"/>
      <c r="F9" s="65">
        <v>1.04</v>
      </c>
      <c r="G9" s="65"/>
    </row>
  </sheetData>
  <mergeCells count="6">
    <mergeCell ref="B2:G4"/>
    <mergeCell ref="B6:G6"/>
    <mergeCell ref="D7:F7"/>
    <mergeCell ref="B7:B8"/>
    <mergeCell ref="C7:C8"/>
    <mergeCell ref="G7:G8"/>
  </mergeCells>
  <phoneticPr fontId="39" type="noConversion"/>
  <printOptions horizontalCentered="1"/>
  <pageMargins left="7.8000001609325395E-2" right="7.8000001609325395E-2" top="0.39300000667571999"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C26" sqref="C26"/>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54" t="s">
        <v>167</v>
      </c>
      <c r="C1" s="55"/>
      <c r="D1" s="55"/>
      <c r="E1" s="55"/>
      <c r="F1" s="55"/>
    </row>
    <row r="2" spans="1:6" ht="16.350000000000001" customHeight="1"/>
    <row r="3" spans="1:6" ht="24.95" customHeight="1">
      <c r="B3" s="97" t="s">
        <v>168</v>
      </c>
      <c r="C3" s="97"/>
      <c r="D3" s="97"/>
      <c r="E3" s="97"/>
      <c r="F3" s="97"/>
    </row>
    <row r="4" spans="1:6" ht="26.65" customHeight="1">
      <c r="B4" s="97"/>
      <c r="C4" s="97"/>
      <c r="D4" s="97"/>
      <c r="E4" s="97"/>
      <c r="F4" s="97"/>
    </row>
    <row r="5" spans="1:6" ht="16.350000000000001" customHeight="1">
      <c r="B5" s="55"/>
      <c r="C5" s="55"/>
      <c r="D5" s="55"/>
      <c r="E5" s="55"/>
      <c r="F5" s="55"/>
    </row>
    <row r="6" spans="1:6" ht="21.6" customHeight="1">
      <c r="B6" s="55"/>
      <c r="C6" s="55"/>
      <c r="D6" s="55"/>
      <c r="E6" s="55"/>
      <c r="F6" s="56" t="s">
        <v>2</v>
      </c>
    </row>
    <row r="7" spans="1:6" ht="33.6" customHeight="1">
      <c r="B7" s="95" t="s">
        <v>31</v>
      </c>
      <c r="C7" s="95" t="s">
        <v>32</v>
      </c>
      <c r="D7" s="95" t="s">
        <v>169</v>
      </c>
      <c r="E7" s="95"/>
      <c r="F7" s="95"/>
    </row>
    <row r="8" spans="1:6" ht="31.15" customHeight="1">
      <c r="B8" s="95"/>
      <c r="C8" s="95"/>
      <c r="D8" s="57" t="s">
        <v>78</v>
      </c>
      <c r="E8" s="57" t="s">
        <v>34</v>
      </c>
      <c r="F8" s="57" t="s">
        <v>35</v>
      </c>
    </row>
    <row r="9" spans="1:6" ht="20.65" customHeight="1">
      <c r="B9" s="96" t="s">
        <v>7</v>
      </c>
      <c r="C9" s="96"/>
      <c r="D9" s="58"/>
      <c r="E9" s="58"/>
      <c r="F9" s="58"/>
    </row>
    <row r="10" spans="1:6" ht="16.350000000000001" customHeight="1">
      <c r="B10" s="59"/>
      <c r="C10" s="60"/>
      <c r="D10" s="61"/>
      <c r="E10" s="61"/>
      <c r="F10" s="61"/>
    </row>
    <row r="11" spans="1:6" ht="16.350000000000001" customHeight="1">
      <c r="B11" s="62" t="s">
        <v>170</v>
      </c>
      <c r="C11" s="63" t="s">
        <v>170</v>
      </c>
      <c r="D11" s="61"/>
      <c r="E11" s="61"/>
      <c r="F11" s="61"/>
    </row>
    <row r="12" spans="1:6" ht="16.350000000000001" customHeight="1">
      <c r="B12" s="62" t="s">
        <v>171</v>
      </c>
      <c r="C12" s="63" t="s">
        <v>171</v>
      </c>
      <c r="D12" s="61"/>
      <c r="E12" s="61"/>
      <c r="F12" s="61"/>
    </row>
  </sheetData>
  <mergeCells count="5">
    <mergeCell ref="D7:F7"/>
    <mergeCell ref="B9:C9"/>
    <mergeCell ref="B7:B8"/>
    <mergeCell ref="C7:C8"/>
    <mergeCell ref="B3:F4"/>
  </mergeCells>
  <phoneticPr fontId="39"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E22" sqref="E22"/>
    </sheetView>
  </sheetViews>
  <sheetFormatPr defaultColWidth="10" defaultRowHeight="13.5"/>
  <cols>
    <col min="1" max="1" width="0.875" style="17" customWidth="1"/>
    <col min="2" max="2" width="0.125" style="17" customWidth="1"/>
    <col min="3" max="3" width="26" style="17" customWidth="1"/>
    <col min="4" max="4" width="16.875" style="17" customWidth="1"/>
    <col min="5" max="5" width="26.625" style="17" customWidth="1"/>
    <col min="6" max="6" width="17.375" style="17" customWidth="1"/>
    <col min="7" max="8" width="9.75" style="17" customWidth="1"/>
    <col min="9" max="16384" width="10" style="17"/>
  </cols>
  <sheetData>
    <row r="1" spans="1:6" ht="16.350000000000001" customHeight="1">
      <c r="A1" s="18"/>
      <c r="C1" s="19" t="s">
        <v>172</v>
      </c>
    </row>
    <row r="2" spans="1:6" ht="16.350000000000001" customHeight="1"/>
    <row r="3" spans="1:6" ht="16.350000000000001" customHeight="1">
      <c r="C3" s="93" t="s">
        <v>173</v>
      </c>
      <c r="D3" s="93"/>
      <c r="E3" s="93"/>
      <c r="F3" s="93"/>
    </row>
    <row r="4" spans="1:6" ht="16.350000000000001" customHeight="1">
      <c r="C4" s="93"/>
      <c r="D4" s="93"/>
      <c r="E4" s="93"/>
      <c r="F4" s="93"/>
    </row>
    <row r="5" spans="1:6" ht="16.350000000000001" customHeight="1"/>
    <row r="6" spans="1:6" ht="23.25" customHeight="1">
      <c r="F6" s="48" t="s">
        <v>2</v>
      </c>
    </row>
    <row r="7" spans="1:6" ht="34.5" customHeight="1">
      <c r="C7" s="103" t="s">
        <v>3</v>
      </c>
      <c r="D7" s="103"/>
      <c r="E7" s="103" t="s">
        <v>4</v>
      </c>
      <c r="F7" s="103"/>
    </row>
    <row r="8" spans="1:6" ht="32.85" customHeight="1">
      <c r="C8" s="49" t="s">
        <v>5</v>
      </c>
      <c r="D8" s="49" t="s">
        <v>6</v>
      </c>
      <c r="E8" s="49" t="s">
        <v>5</v>
      </c>
      <c r="F8" s="49" t="s">
        <v>6</v>
      </c>
    </row>
    <row r="9" spans="1:6" ht="24.95" customHeight="1">
      <c r="C9" s="50" t="s">
        <v>7</v>
      </c>
      <c r="D9" s="51">
        <f>8158.61+1.44+21.11</f>
        <v>8181.16</v>
      </c>
      <c r="E9" s="50" t="s">
        <v>7</v>
      </c>
      <c r="F9" s="51">
        <f>8158.61+1.44+21.11</f>
        <v>8181.16</v>
      </c>
    </row>
    <row r="10" spans="1:6" ht="20.65" customHeight="1">
      <c r="B10" s="52" t="s">
        <v>174</v>
      </c>
      <c r="C10" s="36" t="s">
        <v>13</v>
      </c>
      <c r="D10" s="51">
        <f>8095.61+1.44</f>
        <v>8097.05</v>
      </c>
      <c r="E10" s="36" t="s">
        <v>14</v>
      </c>
      <c r="F10" s="51">
        <f>7018.14+1.44+21.11</f>
        <v>7040.69</v>
      </c>
    </row>
    <row r="11" spans="1:6" ht="20.65" customHeight="1">
      <c r="B11" s="52"/>
      <c r="C11" s="36" t="s">
        <v>15</v>
      </c>
      <c r="D11" s="53"/>
      <c r="E11" s="36" t="s">
        <v>16</v>
      </c>
      <c r="F11" s="53">
        <v>600.22</v>
      </c>
    </row>
    <row r="12" spans="1:6" ht="20.65" customHeight="1">
      <c r="B12" s="52"/>
      <c r="C12" s="36" t="s">
        <v>17</v>
      </c>
      <c r="D12" s="53"/>
      <c r="E12" s="36" t="s">
        <v>18</v>
      </c>
      <c r="F12" s="53">
        <v>201.22</v>
      </c>
    </row>
    <row r="13" spans="1:6" ht="20.65" customHeight="1">
      <c r="B13" s="52" t="s">
        <v>175</v>
      </c>
      <c r="C13" s="36" t="s">
        <v>176</v>
      </c>
      <c r="D13" s="51">
        <f>63+21.11</f>
        <v>84.11</v>
      </c>
      <c r="E13" s="36" t="s">
        <v>19</v>
      </c>
      <c r="F13" s="53">
        <v>339.03</v>
      </c>
    </row>
    <row r="14" spans="1:6" ht="20.65" customHeight="1">
      <c r="B14" s="52"/>
      <c r="C14" s="36" t="s">
        <v>177</v>
      </c>
      <c r="D14" s="53"/>
      <c r="E14" s="36"/>
      <c r="F14" s="53"/>
    </row>
    <row r="15" spans="1:6" ht="20.65" customHeight="1">
      <c r="B15" s="52"/>
      <c r="C15" s="36" t="s">
        <v>178</v>
      </c>
      <c r="D15" s="53"/>
      <c r="E15" s="36"/>
      <c r="F15" s="53"/>
    </row>
    <row r="16" spans="1:6" ht="20.65" customHeight="1">
      <c r="B16" s="52"/>
      <c r="C16" s="36" t="s">
        <v>179</v>
      </c>
      <c r="D16" s="53"/>
      <c r="E16" s="36"/>
      <c r="F16" s="53"/>
    </row>
    <row r="17" spans="2:6" ht="20.65" customHeight="1">
      <c r="B17" s="52"/>
      <c r="C17" s="36" t="s">
        <v>180</v>
      </c>
      <c r="D17" s="53"/>
      <c r="E17" s="36"/>
      <c r="F17" s="53"/>
    </row>
    <row r="18" spans="2:6" ht="20.65" customHeight="1">
      <c r="B18" s="52"/>
      <c r="C18" s="36" t="s">
        <v>181</v>
      </c>
      <c r="D18" s="53"/>
      <c r="E18" s="36"/>
      <c r="F18" s="53"/>
    </row>
  </sheetData>
  <mergeCells count="3">
    <mergeCell ref="C7:D7"/>
    <mergeCell ref="E7:F7"/>
    <mergeCell ref="C3:F4"/>
  </mergeCells>
  <phoneticPr fontId="39"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E23" sqref="E23"/>
    </sheetView>
  </sheetViews>
  <sheetFormatPr defaultColWidth="10" defaultRowHeight="13.5"/>
  <cols>
    <col min="1" max="1" width="0.375" style="17" customWidth="1"/>
    <col min="2" max="2" width="10" style="17" customWidth="1"/>
    <col min="3" max="3" width="26.25" style="17" customWidth="1"/>
    <col min="4" max="4" width="9.5" style="17" customWidth="1"/>
    <col min="5" max="5" width="9.75" style="17" customWidth="1"/>
    <col min="6" max="6" width="9" style="17" customWidth="1"/>
    <col min="7" max="7" width="9.5" style="17" customWidth="1"/>
    <col min="8" max="8" width="10.625" style="17" customWidth="1"/>
    <col min="9" max="9" width="9.5" style="17" customWidth="1"/>
    <col min="10" max="10" width="10.75" style="17" customWidth="1"/>
    <col min="11" max="11" width="10.5" style="17" customWidth="1"/>
    <col min="12" max="12" width="11.375" style="17" customWidth="1"/>
    <col min="13" max="13" width="8.75" style="17" customWidth="1"/>
    <col min="14" max="16384" width="10" style="17"/>
  </cols>
  <sheetData>
    <row r="1" spans="1:13" ht="16.350000000000001" customHeight="1">
      <c r="A1" s="18"/>
      <c r="B1" s="19" t="s">
        <v>182</v>
      </c>
    </row>
    <row r="2" spans="1:13" ht="16.350000000000001" customHeight="1"/>
    <row r="3" spans="1:13" ht="16.350000000000001" customHeight="1">
      <c r="B3" s="93" t="s">
        <v>183</v>
      </c>
      <c r="C3" s="93"/>
      <c r="D3" s="93"/>
      <c r="E3" s="93"/>
      <c r="F3" s="93"/>
      <c r="G3" s="93"/>
      <c r="H3" s="93"/>
      <c r="I3" s="93"/>
      <c r="J3" s="93"/>
      <c r="K3" s="93"/>
      <c r="L3" s="93"/>
      <c r="M3" s="93"/>
    </row>
    <row r="4" spans="1:13" ht="16.350000000000001" customHeight="1">
      <c r="B4" s="93"/>
      <c r="C4" s="93"/>
      <c r="D4" s="93"/>
      <c r="E4" s="93"/>
      <c r="F4" s="93"/>
      <c r="G4" s="93"/>
      <c r="H4" s="93"/>
      <c r="I4" s="93"/>
      <c r="J4" s="93"/>
      <c r="K4" s="93"/>
      <c r="L4" s="93"/>
      <c r="M4" s="93"/>
    </row>
    <row r="5" spans="1:13" ht="16.350000000000001" customHeight="1"/>
    <row r="6" spans="1:13" ht="22.35" customHeight="1">
      <c r="M6" s="47" t="s">
        <v>2</v>
      </c>
    </row>
    <row r="7" spans="1:13" ht="36.200000000000003" customHeight="1">
      <c r="B7" s="105" t="s">
        <v>184</v>
      </c>
      <c r="C7" s="105"/>
      <c r="D7" s="105" t="s">
        <v>78</v>
      </c>
      <c r="E7" s="104" t="s">
        <v>185</v>
      </c>
      <c r="F7" s="104" t="s">
        <v>186</v>
      </c>
      <c r="G7" s="104" t="s">
        <v>187</v>
      </c>
      <c r="H7" s="104" t="s">
        <v>188</v>
      </c>
      <c r="I7" s="104" t="s">
        <v>189</v>
      </c>
      <c r="J7" s="104" t="s">
        <v>190</v>
      </c>
      <c r="K7" s="104" t="s">
        <v>191</v>
      </c>
      <c r="L7" s="104" t="s">
        <v>192</v>
      </c>
      <c r="M7" s="104" t="s">
        <v>193</v>
      </c>
    </row>
    <row r="8" spans="1:13" ht="30.2" customHeight="1">
      <c r="B8" s="38" t="s">
        <v>77</v>
      </c>
      <c r="C8" s="38" t="s">
        <v>32</v>
      </c>
      <c r="D8" s="105"/>
      <c r="E8" s="104"/>
      <c r="F8" s="104"/>
      <c r="G8" s="104"/>
      <c r="H8" s="104"/>
      <c r="I8" s="104"/>
      <c r="J8" s="104"/>
      <c r="K8" s="104"/>
      <c r="L8" s="104"/>
      <c r="M8" s="104"/>
    </row>
    <row r="9" spans="1:13" ht="20.65" customHeight="1">
      <c r="B9" s="106" t="s">
        <v>7</v>
      </c>
      <c r="C9" s="106"/>
      <c r="D9" s="39">
        <f>8158.61+1.44+18.7+2.41</f>
        <v>8181.16</v>
      </c>
      <c r="E9" s="39">
        <f>8095.61+1.44</f>
        <v>8097.05</v>
      </c>
      <c r="F9" s="40"/>
      <c r="G9" s="40"/>
      <c r="H9" s="39">
        <f>63+18.7+2.41</f>
        <v>84.11</v>
      </c>
      <c r="I9" s="40"/>
      <c r="J9" s="40"/>
      <c r="K9" s="40"/>
      <c r="L9" s="40"/>
      <c r="M9" s="40"/>
    </row>
    <row r="10" spans="1:13" ht="20.65" customHeight="1">
      <c r="B10" s="41" t="s">
        <v>36</v>
      </c>
      <c r="C10" s="42" t="s">
        <v>14</v>
      </c>
      <c r="D10" s="43">
        <f>7018.14+1.44+18.7+2.41</f>
        <v>7040.69</v>
      </c>
      <c r="E10" s="43">
        <f>6955.14+1.44</f>
        <v>6956.58</v>
      </c>
      <c r="F10" s="44"/>
      <c r="G10" s="44"/>
      <c r="H10" s="43">
        <f>63+18.7+2.41</f>
        <v>84.11</v>
      </c>
      <c r="I10" s="44"/>
      <c r="J10" s="44"/>
      <c r="K10" s="44"/>
      <c r="L10" s="44"/>
      <c r="M10" s="44"/>
    </row>
    <row r="11" spans="1:13" ht="18.2" customHeight="1">
      <c r="B11" s="45" t="s">
        <v>194</v>
      </c>
      <c r="C11" s="46" t="s">
        <v>195</v>
      </c>
      <c r="D11" s="43">
        <f>3518.14+1.44+18.7+2.41</f>
        <v>3540.69</v>
      </c>
      <c r="E11" s="43">
        <f>3455.14+1.44</f>
        <v>3456.58</v>
      </c>
      <c r="F11" s="44"/>
      <c r="G11" s="44"/>
      <c r="H11" s="43">
        <f>63+18.7+2.41</f>
        <v>84.11</v>
      </c>
      <c r="I11" s="44"/>
      <c r="J11" s="44"/>
      <c r="K11" s="44"/>
      <c r="L11" s="44"/>
      <c r="M11" s="44"/>
    </row>
    <row r="12" spans="1:13" ht="19.899999999999999" customHeight="1">
      <c r="B12" s="45" t="s">
        <v>196</v>
      </c>
      <c r="C12" s="46" t="s">
        <v>197</v>
      </c>
      <c r="D12" s="43">
        <f>78.99+18.7</f>
        <v>97.69</v>
      </c>
      <c r="E12" s="44">
        <v>31.99</v>
      </c>
      <c r="F12" s="44"/>
      <c r="G12" s="44"/>
      <c r="H12" s="43">
        <f>47+18.7</f>
        <v>65.7</v>
      </c>
      <c r="I12" s="44"/>
      <c r="J12" s="44"/>
      <c r="K12" s="44"/>
      <c r="L12" s="44"/>
      <c r="M12" s="44"/>
    </row>
    <row r="13" spans="1:13" ht="19.899999999999999" customHeight="1">
      <c r="B13" s="45" t="s">
        <v>198</v>
      </c>
      <c r="C13" s="46" t="s">
        <v>199</v>
      </c>
      <c r="D13" s="43">
        <f>3439.15+1.44+2.41</f>
        <v>3443</v>
      </c>
      <c r="E13" s="43">
        <f>3423.15+1.44</f>
        <v>3424.59</v>
      </c>
      <c r="F13" s="44"/>
      <c r="G13" s="44"/>
      <c r="H13" s="43">
        <f>16+2.41</f>
        <v>18.41</v>
      </c>
      <c r="I13" s="44"/>
      <c r="J13" s="44"/>
      <c r="K13" s="44"/>
      <c r="L13" s="44"/>
      <c r="M13" s="44"/>
    </row>
    <row r="14" spans="1:13" ht="18.2" customHeight="1">
      <c r="B14" s="45" t="s">
        <v>200</v>
      </c>
      <c r="C14" s="46" t="s">
        <v>201</v>
      </c>
      <c r="D14" s="44">
        <v>3500</v>
      </c>
      <c r="E14" s="44">
        <v>3500</v>
      </c>
      <c r="F14" s="44"/>
      <c r="G14" s="44"/>
      <c r="H14" s="44"/>
      <c r="I14" s="44"/>
      <c r="J14" s="44"/>
      <c r="K14" s="44"/>
      <c r="L14" s="44"/>
      <c r="M14" s="44"/>
    </row>
    <row r="15" spans="1:13" ht="19.899999999999999" customHeight="1">
      <c r="B15" s="45" t="s">
        <v>202</v>
      </c>
      <c r="C15" s="46" t="s">
        <v>203</v>
      </c>
      <c r="D15" s="44">
        <v>3500</v>
      </c>
      <c r="E15" s="44">
        <v>3500</v>
      </c>
      <c r="F15" s="44"/>
      <c r="G15" s="44"/>
      <c r="H15" s="44"/>
      <c r="I15" s="44"/>
      <c r="J15" s="44"/>
      <c r="K15" s="44"/>
      <c r="L15" s="44"/>
      <c r="M15" s="44"/>
    </row>
    <row r="16" spans="1:13" ht="20.65" customHeight="1">
      <c r="B16" s="41" t="s">
        <v>49</v>
      </c>
      <c r="C16" s="42" t="s">
        <v>16</v>
      </c>
      <c r="D16" s="44">
        <v>600.22</v>
      </c>
      <c r="E16" s="44">
        <v>600.22</v>
      </c>
      <c r="F16" s="44"/>
      <c r="G16" s="44"/>
      <c r="H16" s="44"/>
      <c r="I16" s="44"/>
      <c r="J16" s="44"/>
      <c r="K16" s="44"/>
      <c r="L16" s="44"/>
      <c r="M16" s="44"/>
    </row>
    <row r="17" spans="2:13" ht="18.2" customHeight="1">
      <c r="B17" s="45" t="s">
        <v>204</v>
      </c>
      <c r="C17" s="46" t="s">
        <v>205</v>
      </c>
      <c r="D17" s="44">
        <v>600.22</v>
      </c>
      <c r="E17" s="44">
        <v>600.22</v>
      </c>
      <c r="F17" s="44"/>
      <c r="G17" s="44"/>
      <c r="H17" s="44"/>
      <c r="I17" s="44"/>
      <c r="J17" s="44"/>
      <c r="K17" s="44"/>
      <c r="L17" s="44"/>
      <c r="M17" s="44"/>
    </row>
    <row r="18" spans="2:13" ht="19.899999999999999" customHeight="1">
      <c r="B18" s="45" t="s">
        <v>206</v>
      </c>
      <c r="C18" s="46" t="s">
        <v>207</v>
      </c>
      <c r="D18" s="44">
        <v>253.86</v>
      </c>
      <c r="E18" s="44">
        <v>253.86</v>
      </c>
      <c r="F18" s="44"/>
      <c r="G18" s="44"/>
      <c r="H18" s="44"/>
      <c r="I18" s="44"/>
      <c r="J18" s="44"/>
      <c r="K18" s="44"/>
      <c r="L18" s="44"/>
      <c r="M18" s="44"/>
    </row>
    <row r="19" spans="2:13" ht="19.899999999999999" customHeight="1">
      <c r="B19" s="45" t="s">
        <v>208</v>
      </c>
      <c r="C19" s="46" t="s">
        <v>209</v>
      </c>
      <c r="D19" s="44">
        <v>126.93</v>
      </c>
      <c r="E19" s="44">
        <v>126.93</v>
      </c>
      <c r="F19" s="44"/>
      <c r="G19" s="44"/>
      <c r="H19" s="44"/>
      <c r="I19" s="44"/>
      <c r="J19" s="44"/>
      <c r="K19" s="44"/>
      <c r="L19" s="44"/>
      <c r="M19" s="44"/>
    </row>
    <row r="20" spans="2:13" ht="19.899999999999999" customHeight="1">
      <c r="B20" s="45" t="s">
        <v>210</v>
      </c>
      <c r="C20" s="46" t="s">
        <v>211</v>
      </c>
      <c r="D20" s="44">
        <v>219.43</v>
      </c>
      <c r="E20" s="44">
        <v>219.43</v>
      </c>
      <c r="F20" s="44"/>
      <c r="G20" s="44"/>
      <c r="H20" s="44"/>
      <c r="I20" s="44"/>
      <c r="J20" s="44"/>
      <c r="K20" s="44"/>
      <c r="L20" s="44"/>
      <c r="M20" s="44"/>
    </row>
    <row r="21" spans="2:13" ht="20.65" customHeight="1">
      <c r="B21" s="41" t="s">
        <v>58</v>
      </c>
      <c r="C21" s="42" t="s">
        <v>18</v>
      </c>
      <c r="D21" s="44">
        <v>201.22</v>
      </c>
      <c r="E21" s="44">
        <v>201.22</v>
      </c>
      <c r="F21" s="44"/>
      <c r="G21" s="44"/>
      <c r="H21" s="44"/>
      <c r="I21" s="44"/>
      <c r="J21" s="44"/>
      <c r="K21" s="44"/>
      <c r="L21" s="44"/>
      <c r="M21" s="44"/>
    </row>
    <row r="22" spans="2:13" ht="18.2" customHeight="1">
      <c r="B22" s="45" t="s">
        <v>212</v>
      </c>
      <c r="C22" s="46" t="s">
        <v>213</v>
      </c>
      <c r="D22" s="44">
        <v>201.22</v>
      </c>
      <c r="E22" s="44">
        <v>201.22</v>
      </c>
      <c r="F22" s="44"/>
      <c r="G22" s="44"/>
      <c r="H22" s="44"/>
      <c r="I22" s="44"/>
      <c r="J22" s="44"/>
      <c r="K22" s="44"/>
      <c r="L22" s="44"/>
      <c r="M22" s="44"/>
    </row>
    <row r="23" spans="2:13" ht="19.899999999999999" customHeight="1">
      <c r="B23" s="45" t="s">
        <v>214</v>
      </c>
      <c r="C23" s="46" t="s">
        <v>215</v>
      </c>
      <c r="D23" s="44">
        <v>162.22</v>
      </c>
      <c r="E23" s="44">
        <v>162.22</v>
      </c>
      <c r="F23" s="44"/>
      <c r="G23" s="44"/>
      <c r="H23" s="44"/>
      <c r="I23" s="44"/>
      <c r="J23" s="44"/>
      <c r="K23" s="44"/>
      <c r="L23" s="44"/>
      <c r="M23" s="44"/>
    </row>
    <row r="24" spans="2:13" ht="19.899999999999999" customHeight="1">
      <c r="B24" s="45" t="s">
        <v>216</v>
      </c>
      <c r="C24" s="46" t="s">
        <v>217</v>
      </c>
      <c r="D24" s="44">
        <v>39</v>
      </c>
      <c r="E24" s="44">
        <v>39</v>
      </c>
      <c r="F24" s="44"/>
      <c r="G24" s="44"/>
      <c r="H24" s="44"/>
      <c r="I24" s="44"/>
      <c r="J24" s="44"/>
      <c r="K24" s="44"/>
      <c r="L24" s="44"/>
      <c r="M24" s="44"/>
    </row>
    <row r="25" spans="2:13" ht="20.65" customHeight="1">
      <c r="B25" s="41" t="s">
        <v>65</v>
      </c>
      <c r="C25" s="42" t="s">
        <v>19</v>
      </c>
      <c r="D25" s="44">
        <v>339.03</v>
      </c>
      <c r="E25" s="44">
        <v>339.03</v>
      </c>
      <c r="F25" s="44"/>
      <c r="G25" s="44"/>
      <c r="H25" s="44"/>
      <c r="I25" s="44"/>
      <c r="J25" s="44"/>
      <c r="K25" s="44"/>
      <c r="L25" s="44"/>
      <c r="M25" s="44"/>
    </row>
    <row r="26" spans="2:13" ht="18.2" customHeight="1">
      <c r="B26" s="45" t="s">
        <v>218</v>
      </c>
      <c r="C26" s="46" t="s">
        <v>219</v>
      </c>
      <c r="D26" s="44">
        <v>339.03</v>
      </c>
      <c r="E26" s="44">
        <v>339.03</v>
      </c>
      <c r="F26" s="44"/>
      <c r="G26" s="44"/>
      <c r="H26" s="44"/>
      <c r="I26" s="44"/>
      <c r="J26" s="44"/>
      <c r="K26" s="44"/>
      <c r="L26" s="44"/>
      <c r="M26" s="44"/>
    </row>
    <row r="27" spans="2:13" ht="19.899999999999999" customHeight="1">
      <c r="B27" s="45" t="s">
        <v>220</v>
      </c>
      <c r="C27" s="46" t="s">
        <v>221</v>
      </c>
      <c r="D27" s="44">
        <v>305.44</v>
      </c>
      <c r="E27" s="44">
        <v>305.44</v>
      </c>
      <c r="F27" s="44"/>
      <c r="G27" s="44"/>
      <c r="H27" s="44"/>
      <c r="I27" s="44"/>
      <c r="J27" s="44"/>
      <c r="K27" s="44"/>
      <c r="L27" s="44"/>
      <c r="M27" s="44"/>
    </row>
    <row r="28" spans="2:13" ht="19.899999999999999" customHeight="1">
      <c r="B28" s="45" t="s">
        <v>222</v>
      </c>
      <c r="C28" s="46" t="s">
        <v>223</v>
      </c>
      <c r="D28" s="44">
        <v>33.590000000000003</v>
      </c>
      <c r="E28" s="44">
        <v>33.590000000000003</v>
      </c>
      <c r="F28" s="44"/>
      <c r="G28" s="44"/>
      <c r="H28" s="44"/>
      <c r="I28" s="44"/>
      <c r="J28" s="44"/>
      <c r="K28" s="44"/>
      <c r="L28" s="44"/>
      <c r="M28" s="44"/>
    </row>
  </sheetData>
  <mergeCells count="13">
    <mergeCell ref="B9:C9"/>
    <mergeCell ref="D7:D8"/>
    <mergeCell ref="E7:E8"/>
    <mergeCell ref="F7:F8"/>
    <mergeCell ref="L7:L8"/>
    <mergeCell ref="M7:M8"/>
    <mergeCell ref="B3:M4"/>
    <mergeCell ref="G7:G8"/>
    <mergeCell ref="H7:H8"/>
    <mergeCell ref="I7:I8"/>
    <mergeCell ref="J7:J8"/>
    <mergeCell ref="K7:K8"/>
    <mergeCell ref="B7:C7"/>
  </mergeCells>
  <phoneticPr fontId="39" type="noConversion"/>
  <printOptions horizontalCentered="1"/>
  <pageMargins left="0.118000000715256" right="0.118000000715256" top="0.39300000667571999" bottom="7.8000001609325395E-2"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4" sqref="D24"/>
    </sheetView>
  </sheetViews>
  <sheetFormatPr defaultColWidth="10" defaultRowHeight="13.5"/>
  <cols>
    <col min="1" max="1" width="0.5" style="17" customWidth="1"/>
    <col min="2" max="2" width="16.25" style="17" customWidth="1"/>
    <col min="3" max="3" width="28" style="17" customWidth="1"/>
    <col min="4" max="4" width="17.875" style="17" customWidth="1"/>
    <col min="5" max="5" width="17.375" style="17" customWidth="1"/>
    <col min="6" max="6" width="15.5" style="17" customWidth="1"/>
    <col min="7" max="16384" width="10" style="17"/>
  </cols>
  <sheetData>
    <row r="1" spans="1:6" ht="16.350000000000001" customHeight="1">
      <c r="A1" s="18"/>
      <c r="B1" s="19" t="s">
        <v>224</v>
      </c>
    </row>
    <row r="2" spans="1:6" ht="16.350000000000001" customHeight="1"/>
    <row r="3" spans="1:6" ht="16.350000000000001" customHeight="1">
      <c r="B3" s="93" t="s">
        <v>225</v>
      </c>
      <c r="C3" s="93"/>
      <c r="D3" s="93"/>
      <c r="E3" s="93"/>
      <c r="F3" s="93"/>
    </row>
    <row r="4" spans="1:6" ht="16.350000000000001" customHeight="1">
      <c r="B4" s="93"/>
      <c r="C4" s="93"/>
      <c r="D4" s="93"/>
      <c r="E4" s="93"/>
      <c r="F4" s="93"/>
    </row>
    <row r="5" spans="1:6" ht="16.350000000000001" customHeight="1">
      <c r="B5" s="34"/>
      <c r="C5" s="34"/>
      <c r="D5" s="34"/>
      <c r="E5" s="34"/>
      <c r="F5" s="34"/>
    </row>
    <row r="6" spans="1:6" ht="18.95" customHeight="1">
      <c r="B6" s="34"/>
      <c r="C6" s="34"/>
      <c r="D6" s="34"/>
      <c r="E6" s="34"/>
      <c r="F6" s="35" t="s">
        <v>2</v>
      </c>
    </row>
    <row r="7" spans="1:6" ht="31.9" customHeight="1">
      <c r="B7" s="29" t="s">
        <v>77</v>
      </c>
      <c r="C7" s="29" t="s">
        <v>32</v>
      </c>
      <c r="D7" s="29" t="s">
        <v>78</v>
      </c>
      <c r="E7" s="29" t="s">
        <v>144</v>
      </c>
      <c r="F7" s="29" t="s">
        <v>226</v>
      </c>
    </row>
    <row r="8" spans="1:6" ht="23.25" customHeight="1">
      <c r="B8" s="107" t="s">
        <v>7</v>
      </c>
      <c r="C8" s="107"/>
      <c r="D8" s="24">
        <f>8158.61+1.44+2.41+18.7</f>
        <v>8181.16</v>
      </c>
      <c r="E8" s="25">
        <v>4215.01</v>
      </c>
      <c r="F8" s="24">
        <f>3943.6+1.44+2.41+18.7</f>
        <v>3966.15</v>
      </c>
    </row>
    <row r="9" spans="1:6" ht="21.6" customHeight="1">
      <c r="B9" s="33" t="s">
        <v>36</v>
      </c>
      <c r="C9" s="36" t="s">
        <v>14</v>
      </c>
      <c r="D9" s="32">
        <f>7018.14+1.44+2.41+18.7</f>
        <v>7040.69</v>
      </c>
      <c r="E9" s="31">
        <v>3074.54</v>
      </c>
      <c r="F9" s="32">
        <f>3943.6+1.44+2.41+18.7</f>
        <v>3966.15</v>
      </c>
    </row>
    <row r="10" spans="1:6" ht="20.65" customHeight="1">
      <c r="B10" s="30" t="s">
        <v>227</v>
      </c>
      <c r="C10" s="37" t="s">
        <v>228</v>
      </c>
      <c r="D10" s="32">
        <f>3518.14+1.44+2.41+18.7</f>
        <v>3540.69</v>
      </c>
      <c r="E10" s="31">
        <v>3074.54</v>
      </c>
      <c r="F10" s="32">
        <f>443.6+1.44+2.41+18.7</f>
        <v>466.15</v>
      </c>
    </row>
    <row r="11" spans="1:6" ht="20.65" customHeight="1">
      <c r="B11" s="30" t="s">
        <v>229</v>
      </c>
      <c r="C11" s="37" t="s">
        <v>230</v>
      </c>
      <c r="D11" s="32">
        <f>78.99+18.7</f>
        <v>97.69</v>
      </c>
      <c r="E11" s="31">
        <v>7.99</v>
      </c>
      <c r="F11" s="32">
        <f>71+18.7</f>
        <v>89.7</v>
      </c>
    </row>
    <row r="12" spans="1:6" ht="20.65" customHeight="1">
      <c r="B12" s="30" t="s">
        <v>231</v>
      </c>
      <c r="C12" s="37" t="s">
        <v>232</v>
      </c>
      <c r="D12" s="32">
        <f>3439.15+1.44+2.41</f>
        <v>3443</v>
      </c>
      <c r="E12" s="31">
        <v>3066.55</v>
      </c>
      <c r="F12" s="32">
        <f>372.6+1.44+2.41</f>
        <v>376.45</v>
      </c>
    </row>
    <row r="13" spans="1:6" ht="20.65" customHeight="1">
      <c r="B13" s="30" t="s">
        <v>233</v>
      </c>
      <c r="C13" s="37" t="s">
        <v>234</v>
      </c>
      <c r="D13" s="31">
        <v>3500</v>
      </c>
      <c r="E13" s="31"/>
      <c r="F13" s="31">
        <v>3500</v>
      </c>
    </row>
    <row r="14" spans="1:6" ht="20.65" customHeight="1">
      <c r="B14" s="30" t="s">
        <v>235</v>
      </c>
      <c r="C14" s="37" t="s">
        <v>236</v>
      </c>
      <c r="D14" s="31">
        <v>3500</v>
      </c>
      <c r="E14" s="31"/>
      <c r="F14" s="31">
        <v>3500</v>
      </c>
    </row>
    <row r="15" spans="1:6" ht="21.6" customHeight="1">
      <c r="B15" s="33" t="s">
        <v>49</v>
      </c>
      <c r="C15" s="36" t="s">
        <v>16</v>
      </c>
      <c r="D15" s="31">
        <v>600.22</v>
      </c>
      <c r="E15" s="31">
        <v>600.22</v>
      </c>
      <c r="F15" s="31"/>
    </row>
    <row r="16" spans="1:6" ht="20.65" customHeight="1">
      <c r="B16" s="30" t="s">
        <v>237</v>
      </c>
      <c r="C16" s="37" t="s">
        <v>238</v>
      </c>
      <c r="D16" s="31">
        <v>600.22</v>
      </c>
      <c r="E16" s="31">
        <v>600.22</v>
      </c>
      <c r="F16" s="31"/>
    </row>
    <row r="17" spans="2:6" ht="20.65" customHeight="1">
      <c r="B17" s="30" t="s">
        <v>239</v>
      </c>
      <c r="C17" s="37" t="s">
        <v>240</v>
      </c>
      <c r="D17" s="31">
        <v>253.86</v>
      </c>
      <c r="E17" s="31">
        <v>253.86</v>
      </c>
      <c r="F17" s="31"/>
    </row>
    <row r="18" spans="2:6" ht="20.65" customHeight="1">
      <c r="B18" s="30" t="s">
        <v>241</v>
      </c>
      <c r="C18" s="37" t="s">
        <v>242</v>
      </c>
      <c r="D18" s="31">
        <v>126.93</v>
      </c>
      <c r="E18" s="31">
        <v>126.93</v>
      </c>
      <c r="F18" s="31"/>
    </row>
    <row r="19" spans="2:6" ht="20.65" customHeight="1">
      <c r="B19" s="30" t="s">
        <v>243</v>
      </c>
      <c r="C19" s="37" t="s">
        <v>244</v>
      </c>
      <c r="D19" s="31">
        <v>219.43</v>
      </c>
      <c r="E19" s="31">
        <v>219.43</v>
      </c>
      <c r="F19" s="31"/>
    </row>
    <row r="20" spans="2:6" ht="21.6" customHeight="1">
      <c r="B20" s="33" t="s">
        <v>58</v>
      </c>
      <c r="C20" s="36" t="s">
        <v>18</v>
      </c>
      <c r="D20" s="31">
        <v>201.22</v>
      </c>
      <c r="E20" s="31">
        <v>201.22</v>
      </c>
      <c r="F20" s="31"/>
    </row>
    <row r="21" spans="2:6" ht="20.65" customHeight="1">
      <c r="B21" s="30" t="s">
        <v>245</v>
      </c>
      <c r="C21" s="37" t="s">
        <v>246</v>
      </c>
      <c r="D21" s="31">
        <v>201.22</v>
      </c>
      <c r="E21" s="31">
        <v>201.22</v>
      </c>
      <c r="F21" s="31"/>
    </row>
    <row r="22" spans="2:6" ht="20.65" customHeight="1">
      <c r="B22" s="30" t="s">
        <v>247</v>
      </c>
      <c r="C22" s="37" t="s">
        <v>248</v>
      </c>
      <c r="D22" s="31">
        <v>162.22</v>
      </c>
      <c r="E22" s="31">
        <v>162.22</v>
      </c>
      <c r="F22" s="31"/>
    </row>
    <row r="23" spans="2:6" ht="20.65" customHeight="1">
      <c r="B23" s="30" t="s">
        <v>249</v>
      </c>
      <c r="C23" s="37" t="s">
        <v>250</v>
      </c>
      <c r="D23" s="31">
        <v>39</v>
      </c>
      <c r="E23" s="31">
        <v>39</v>
      </c>
      <c r="F23" s="31"/>
    </row>
    <row r="24" spans="2:6" ht="21.6" customHeight="1">
      <c r="B24" s="33" t="s">
        <v>65</v>
      </c>
      <c r="C24" s="36" t="s">
        <v>19</v>
      </c>
      <c r="D24" s="31">
        <v>339.03</v>
      </c>
      <c r="E24" s="31">
        <v>339.03</v>
      </c>
      <c r="F24" s="31"/>
    </row>
    <row r="25" spans="2:6" ht="20.65" customHeight="1">
      <c r="B25" s="30" t="s">
        <v>251</v>
      </c>
      <c r="C25" s="37" t="s">
        <v>252</v>
      </c>
      <c r="D25" s="31">
        <v>339.03</v>
      </c>
      <c r="E25" s="31">
        <v>339.03</v>
      </c>
      <c r="F25" s="31"/>
    </row>
    <row r="26" spans="2:6" ht="20.65" customHeight="1">
      <c r="B26" s="30" t="s">
        <v>253</v>
      </c>
      <c r="C26" s="37" t="s">
        <v>254</v>
      </c>
      <c r="D26" s="31">
        <v>305.44</v>
      </c>
      <c r="E26" s="31">
        <v>305.44</v>
      </c>
      <c r="F26" s="31"/>
    </row>
    <row r="27" spans="2:6" ht="20.65" customHeight="1">
      <c r="B27" s="30" t="s">
        <v>255</v>
      </c>
      <c r="C27" s="37" t="s">
        <v>256</v>
      </c>
      <c r="D27" s="31">
        <v>33.590000000000003</v>
      </c>
      <c r="E27" s="31">
        <v>33.590000000000003</v>
      </c>
      <c r="F27" s="31"/>
    </row>
  </sheetData>
  <mergeCells count="2">
    <mergeCell ref="B8:C8"/>
    <mergeCell ref="B3:F4"/>
  </mergeCells>
  <phoneticPr fontId="39" type="noConversion"/>
  <printOptions horizontalCentered="1"/>
  <pageMargins left="7.8000001609325395E-2" right="7.8000001609325395E-2" top="0.39300000667571999" bottom="7.8000001609325395E-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马泺钫</cp:lastModifiedBy>
  <dcterms:created xsi:type="dcterms:W3CDTF">2024-02-19T07:32:00Z</dcterms:created>
  <dcterms:modified xsi:type="dcterms:W3CDTF">2024-03-01T02:03:43Z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981CC66760674531823FBC0EB86EFF2A</vt:lpwstr>
  </property>
  <property fmtid="{D5CDD505-2E9C-101B-9397-08002B2CF9AE}" pid="3" name="KSOProductBuildVer">
    <vt:lpwstr>2052-12.1.0.16250</vt:lpwstr>
  </property>
</Properties>
</file>