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  <sheet name="表十三" sheetId="14" r:id="rId1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<sst xmlns="http://schemas.openxmlformats.org/spreadsheetml/2006/main" count="634" uniqueCount="347">
  <si>
    <t>附表1</t>
  </si>
  <si>
    <t>2025年重庆市工艺美术学校财政拨款收支总表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</si>
  <si>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</si>
  <si>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</si>
  <si>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</si>
  <si>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</si>
  <si>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</si>
  <si>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</si>
  <si>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</si>
  <si>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</si>
  <si>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</si>
  <si>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</si>
  <si>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</si>
  <si>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</si>
  <si>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</si>
  <si>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</si>
  <si>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</si>
  <si>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</si>
  <si>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</si>
  <si>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</si>
  <si>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</si>
  <si>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</si>
  <si>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</si>
  <si>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</si>
  <si>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</si>
  <si>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</si>
  <si>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</si>
  <si>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</si>
  <si>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2025年重庆市工艺美术学校一般公共预算财政拨款支出预算表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</si>
  <si>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</si>
  <si>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</si>
  <si>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</si>
  <si>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</si>
  <si>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</si>
  <si>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</si>
  <si>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</si>
  <si>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</si>
  <si>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20503</t>
    </r>
  </si>
  <si>
    <r>
      <rPr>
        <sz val="10"/>
        <rFont val="方正仿宋_GBK"/>
        <charset val="134"/>
      </rPr>
      <t> 职业教育</t>
    </r>
  </si>
  <si>
    <r>
      <rPr>
        <sz val="10"/>
        <rFont val="方正仿宋_GBK"/>
        <charset val="134"/>
      </rPr>
      <t>  2050302</t>
    </r>
  </si>
  <si>
    <r>
      <rPr>
        <sz val="10"/>
        <rFont val="方正仿宋_GBK"/>
        <charset val="134"/>
      </rPr>
      <t>  中等职业教育</t>
    </r>
  </si>
  <si>
    <r>
      <rPr>
        <sz val="10"/>
        <rFont val="方正仿宋_GBK"/>
        <charset val="134"/>
      </rPr>
      <t> 20509</t>
    </r>
  </si>
  <si>
    <r>
      <rPr>
        <sz val="10"/>
        <rFont val="方正仿宋_GBK"/>
        <charset val="134"/>
      </rPr>
      <t> 教育费附加安排的支出</t>
    </r>
  </si>
  <si>
    <r>
      <rPr>
        <sz val="10"/>
        <rFont val="方正仿宋_GBK"/>
        <charset val="134"/>
      </rPr>
      <t>  2050905</t>
    </r>
  </si>
  <si>
    <r>
      <rPr>
        <sz val="10"/>
        <rFont val="方正仿宋_GBK"/>
        <charset val="134"/>
      </rPr>
      <t>  中等职业学校教学设施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</si>
  <si>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</si>
  <si>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</si>
  <si>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</si>
  <si>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</si>
  <si>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</si>
  <si>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</si>
  <si>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</si>
  <si>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</si>
  <si>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</si>
  <si>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</si>
  <si>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</si>
  <si>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</si>
  <si>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</si>
  <si>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</si>
  <si>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</si>
  <si>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</si>
  <si>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</si>
  <si>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</si>
  <si>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</si>
  <si>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</si>
  <si>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</si>
  <si>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</si>
  <si>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</si>
  <si>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0"/>
        <rFont val="方正仿宋_GBK"/>
        <charset val="134"/>
      </rPr>
      <t>  2210203</t>
    </r>
  </si>
  <si>
    <r>
      <rPr>
        <sz val="10"/>
        <rFont val="方正仿宋_GBK"/>
        <charset val="134"/>
      </rPr>
      <t>  购房补贴</t>
    </r>
  </si>
  <si>
    <t>附表3</t>
  </si>
  <si>
    <t>2025年重庆市工艺美术学校一般公共预算财政拨款基本支出预算表</t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</si>
  <si>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</si>
  <si>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</si>
  <si>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</si>
  <si>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</si>
  <si>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</si>
  <si>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</si>
  <si>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</si>
  <si>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</si>
  <si>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</si>
  <si>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</si>
  <si>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</si>
  <si>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</si>
  <si>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</si>
  <si>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</si>
  <si>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</si>
  <si>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</si>
  <si>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</si>
  <si>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</si>
  <si>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</si>
  <si>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</si>
  <si>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</si>
  <si>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</si>
  <si>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</si>
  <si>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</si>
  <si>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</si>
  <si>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</si>
  <si>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</si>
  <si>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</si>
  <si>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</si>
  <si>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</si>
  <si>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</si>
  <si>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</si>
  <si>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</si>
  <si>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</si>
  <si>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</si>
  <si>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</si>
  <si>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</si>
  <si>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</si>
  <si>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</si>
  <si>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</si>
  <si>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</si>
  <si>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</si>
  <si>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</si>
  <si>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30218</t>
    </r>
  </si>
  <si>
    <r>
      <rPr>
        <sz val="10"/>
        <rFont val="方正仿宋_GBK"/>
        <charset val="134"/>
      </rPr>
      <t> 专用材料费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</si>
  <si>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</si>
  <si>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</si>
  <si>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</si>
  <si>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</si>
  <si>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</si>
  <si>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</si>
  <si>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</si>
  <si>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</si>
  <si>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</si>
  <si>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</si>
  <si>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</si>
  <si>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</si>
  <si>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</si>
  <si>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</si>
  <si>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</si>
  <si>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</si>
  <si>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</si>
  <si>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</si>
  <si>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附表4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</si>
  <si>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</si>
  <si>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</si>
  <si>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</si>
  <si>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</si>
  <si>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</si>
  <si>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rFont val="方正仿宋_GBK"/>
        <charset val="134"/>
      </rPr>
      <t> 50501</t>
    </r>
  </si>
  <si>
    <r>
      <rPr>
        <sz val="12"/>
        <rFont val="方正仿宋_GBK"/>
        <charset val="134"/>
      </rPr>
      <t> 工资福利支出</t>
    </r>
  </si>
  <si>
    <r>
      <rPr>
        <sz val="12"/>
        <rFont val="方正仿宋_GBK"/>
        <charset val="134"/>
      </rPr>
      <t> 50502</t>
    </r>
  </si>
  <si>
    <r>
      <rPr>
        <sz val="12"/>
        <rFont val="方正仿宋_GBK"/>
        <charset val="134"/>
      </rPr>
      <t> 商品和服务支出</t>
    </r>
  </si>
  <si>
    <t>506</t>
  </si>
  <si>
    <t>对事业单位资本性补助</t>
  </si>
  <si>
    <r>
      <rPr>
        <sz val="12"/>
        <rFont val="方正仿宋_GBK"/>
        <charset val="134"/>
      </rPr>
      <t> 50601</t>
    </r>
  </si>
  <si>
    <r>
      <rPr>
        <sz val="12"/>
        <rFont val="方正仿宋_GBK"/>
        <charset val="134"/>
      </rPr>
      <t> 资本性支出</t>
    </r>
  </si>
  <si>
    <t>509</t>
  </si>
  <si>
    <r>
      <rPr>
        <sz val="12"/>
        <rFont val="方正仿宋_GBK"/>
        <charset val="134"/>
      </rPr>
      <t> 50901</t>
    </r>
  </si>
  <si>
    <r>
      <rPr>
        <sz val="12"/>
        <rFont val="方正仿宋_GBK"/>
        <charset val="134"/>
      </rPr>
      <t> 社会福利和救助</t>
    </r>
  </si>
  <si>
    <t>附表5</t>
  </si>
  <si>
    <t>2025年重庆市工艺美术学校一般公共预算“三公”经费支出表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</si>
  <si>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</si>
  <si>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</si>
  <si>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</si>
  <si>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</si>
  <si>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</si>
  <si>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</si>
  <si>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2025年重庆市工艺美术学校会政府性基金预算支出表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</si>
  <si>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</si>
  <si>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</si>
  <si>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</si>
  <si>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附表7</t>
  </si>
  <si>
    <t>2025年重庆市工艺美术学校部门收支总表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</si>
  <si>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</si>
  <si>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</si>
  <si>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</si>
  <si>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</si>
  <si>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</si>
  <si>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</si>
  <si>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</si>
  <si>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</si>
  <si>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</si>
  <si>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r>
      <rPr>
        <sz val="19"/>
        <color rgb="FF000000"/>
        <rFont val="方正小标宋_GBK"/>
        <charset val="134"/>
      </rPr>
      <t>2025年重庆市工艺美术学校</t>
    </r>
    <r>
      <rPr>
        <sz val="19"/>
        <rFont val="方正小标宋_GBK"/>
        <charset val="134"/>
      </rPr>
      <t>部门</t>
    </r>
    <r>
      <rPr>
        <sz val="19"/>
        <color rgb="FF000000"/>
        <rFont val="方正小标宋_GBK"/>
        <charset val="134"/>
      </rPr>
      <t>收入总表</t>
    </r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</si>
  <si>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</si>
  <si>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</si>
  <si>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</si>
  <si>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</si>
  <si>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</si>
  <si>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</si>
  <si>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</si>
  <si>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</si>
  <si>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</si>
  <si>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</si>
  <si>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20503</t>
    </r>
  </si>
  <si>
    <r>
      <rPr>
        <sz val="9"/>
        <rFont val="方正仿宋_GBK"/>
        <charset val="134"/>
      </rPr>
      <t> 职业教育</t>
    </r>
  </si>
  <si>
    <r>
      <rPr>
        <sz val="9"/>
        <rFont val="方正仿宋_GBK"/>
        <charset val="134"/>
      </rPr>
      <t>  2050302</t>
    </r>
  </si>
  <si>
    <r>
      <rPr>
        <sz val="9"/>
        <rFont val="方正仿宋_GBK"/>
        <charset val="134"/>
      </rPr>
      <t>  中等职业教育</t>
    </r>
  </si>
  <si>
    <r>
      <rPr>
        <sz val="9"/>
        <rFont val="方正仿宋_GBK"/>
        <charset val="134"/>
      </rPr>
      <t> 20509</t>
    </r>
  </si>
  <si>
    <r>
      <rPr>
        <sz val="9"/>
        <rFont val="方正仿宋_GBK"/>
        <charset val="134"/>
      </rPr>
      <t> 教育费附加安排的支出</t>
    </r>
  </si>
  <si>
    <r>
      <rPr>
        <sz val="9"/>
        <rFont val="方正仿宋_GBK"/>
        <charset val="134"/>
      </rPr>
      <t>  2050905</t>
    </r>
  </si>
  <si>
    <r>
      <rPr>
        <sz val="9"/>
        <rFont val="方正仿宋_GBK"/>
        <charset val="134"/>
      </rPr>
      <t>  中等职业学校教学设施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</si>
  <si>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</si>
  <si>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</si>
  <si>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</si>
  <si>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</si>
  <si>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</si>
  <si>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</si>
  <si>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</si>
  <si>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</si>
  <si>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</si>
  <si>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</si>
  <si>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</si>
  <si>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</si>
  <si>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</si>
  <si>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</si>
  <si>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</si>
  <si>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</si>
  <si>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 2210203</t>
    </r>
  </si>
  <si>
    <r>
      <rPr>
        <sz val="9"/>
        <rFont val="方正仿宋_GBK"/>
        <charset val="134"/>
      </rPr>
      <t>  购房补贴</t>
    </r>
  </si>
  <si>
    <t>附表9</t>
  </si>
  <si>
    <t>2025年重庆市工艺美术学校部门支出总表</t>
  </si>
  <si>
    <t>项目支出</t>
  </si>
  <si>
    <r>
      <rPr>
        <sz val="12"/>
        <rFont val="方正仿宋_GBK"/>
        <charset val="134"/>
      </rPr>
      <t> 20503</t>
    </r>
  </si>
  <si>
    <r>
      <rPr>
        <sz val="12"/>
        <rFont val="方正仿宋_GBK"/>
        <charset val="134"/>
      </rPr>
      <t> 职业教育</t>
    </r>
  </si>
  <si>
    <r>
      <rPr>
        <sz val="12"/>
        <rFont val="方正仿宋_GBK"/>
        <charset val="134"/>
      </rPr>
      <t>  2050302</t>
    </r>
  </si>
  <si>
    <r>
      <rPr>
        <sz val="12"/>
        <rFont val="方正仿宋_GBK"/>
        <charset val="134"/>
      </rPr>
      <t>  中等职业教育</t>
    </r>
  </si>
  <si>
    <r>
      <rPr>
        <sz val="12"/>
        <rFont val="方正仿宋_GBK"/>
        <charset val="134"/>
      </rPr>
      <t> 20509</t>
    </r>
  </si>
  <si>
    <r>
      <rPr>
        <sz val="12"/>
        <rFont val="方正仿宋_GBK"/>
        <charset val="134"/>
      </rPr>
      <t> 教育费附加安排的支出</t>
    </r>
  </si>
  <si>
    <r>
      <rPr>
        <sz val="12"/>
        <rFont val="方正仿宋_GBK"/>
        <charset val="134"/>
      </rPr>
      <t>  2050905</t>
    </r>
  </si>
  <si>
    <r>
      <rPr>
        <sz val="12"/>
        <rFont val="方正仿宋_GBK"/>
        <charset val="134"/>
      </rPr>
      <t>  中等职业学校教学设施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</si>
  <si>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</si>
  <si>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</si>
  <si>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</si>
  <si>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</si>
  <si>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</si>
  <si>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</si>
  <si>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</si>
  <si>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</si>
  <si>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</si>
  <si>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</si>
  <si>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</si>
  <si>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</si>
  <si>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</si>
  <si>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</si>
  <si>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</si>
  <si>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</si>
  <si>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 2210203</t>
    </r>
  </si>
  <si>
    <r>
      <rPr>
        <sz val="12"/>
        <rFont val="方正仿宋_GBK"/>
        <charset val="134"/>
      </rPr>
      <t>  购房补贴</t>
    </r>
  </si>
  <si>
    <t>附表10</t>
  </si>
  <si>
    <t>2025年重庆市工艺美术学校一般公共预算财政拨款项目支出预算表</t>
  </si>
  <si>
    <t>办公费</t>
  </si>
  <si>
    <r>
      <rPr>
        <sz val="12"/>
        <rFont val="方正仿宋_GBK"/>
        <charset val="134"/>
      </rPr>
      <t> 30226</t>
    </r>
  </si>
  <si>
    <r>
      <rPr>
        <sz val="12"/>
        <rFont val="方正仿宋_GBK"/>
        <charset val="134"/>
      </rPr>
      <t> 劳务费</t>
    </r>
  </si>
  <si>
    <t>助学金</t>
  </si>
  <si>
    <t>办公设备购置</t>
  </si>
  <si>
    <r>
      <rPr>
        <sz val="12"/>
        <rFont val="方正仿宋_GBK"/>
        <charset val="134"/>
      </rPr>
      <t> 31099</t>
    </r>
  </si>
  <si>
    <r>
      <rPr>
        <sz val="12"/>
        <rFont val="方正仿宋_GBK"/>
        <charset val="134"/>
      </rPr>
      <t> 其他资本性支出</t>
    </r>
  </si>
  <si>
    <t>附表11</t>
  </si>
  <si>
    <t>附表12</t>
  </si>
  <si>
    <t>2025年重庆市工艺美术学校政府采购明细表</t>
  </si>
  <si>
    <t>金额单位：万元</t>
  </si>
  <si>
    <t>部门单位</t>
  </si>
  <si>
    <t>项目编码</t>
  </si>
  <si>
    <t>项目名称</t>
  </si>
  <si>
    <t>功能科目</t>
  </si>
  <si>
    <t>政府经济科目</t>
  </si>
  <si>
    <t>部门经济科目</t>
  </si>
  <si>
    <t>是否政府采购</t>
  </si>
  <si>
    <t>项目状态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</si>
  <si>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</si>
  <si>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</si>
  <si>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</si>
  <si>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</si>
  <si>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</si>
  <si>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</si>
  <si>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</si>
  <si>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合计：</t>
  </si>
  <si>
    <t xml:space="preserve"> </t>
  </si>
  <si>
    <t>250-重庆市九龙坡区教育委员会</t>
  </si>
  <si>
    <r>
      <rPr>
        <sz val="9"/>
        <color rgb="FF000000"/>
        <rFont val="Dialog.plain"/>
        <charset val="134"/>
      </rPr>
      <t>  250004-重庆市工艺美术学校</t>
    </r>
  </si>
  <si>
    <r>
      <rPr>
        <sz val="9"/>
        <color rgb="FF000000"/>
        <rFont val="Dialog.plain"/>
        <charset val="134"/>
      </rPr>
      <t>   250004-重庆市工艺美术学校</t>
    </r>
  </si>
  <si>
    <t>50010722T000000158146</t>
  </si>
  <si>
    <t>学校设备购置专项经费</t>
  </si>
  <si>
    <t>2050905-中等职业学校教学设施</t>
  </si>
  <si>
    <t>50601-资本性支出</t>
  </si>
  <si>
    <t>31099-其他资本性支出</t>
  </si>
  <si>
    <t>是</t>
  </si>
  <si>
    <t>预算局确认已审</t>
  </si>
  <si>
    <r>
      <rPr>
        <sz val="10"/>
        <color rgb="FF000000"/>
        <rFont val="方正楷体_GBK"/>
        <charset val="134"/>
      </rPr>
      <t>附表1</t>
    </r>
    <r>
      <rPr>
        <sz val="10"/>
        <color rgb="FF000000"/>
        <rFont val="方正楷体_GBK"/>
        <charset val="134"/>
      </rPr>
      <t>3</t>
    </r>
  </si>
  <si>
    <t>2025年重庆市工艺美术学校项目绩效目标表</t>
  </si>
  <si>
    <t>单位信息：</t>
  </si>
  <si>
    <t>250004-重庆市工艺美术学校</t>
  </si>
  <si>
    <t>预算项目：</t>
  </si>
  <si>
    <t>非税弥补公用经费（专户）</t>
  </si>
  <si>
    <t>职能职责与活动：</t>
  </si>
  <si>
    <t>0515-教育综合管理/06-其他</t>
  </si>
  <si>
    <t>主管部门：</t>
  </si>
  <si>
    <t>项目经办人：</t>
  </si>
  <si>
    <t>经办人</t>
  </si>
  <si>
    <t>项目总额：</t>
  </si>
  <si>
    <t>万元</t>
  </si>
  <si>
    <t>预算执行率权重：</t>
  </si>
  <si>
    <t>项目经办人电话：：</t>
  </si>
  <si>
    <t>023-68507808</t>
  </si>
  <si>
    <t>其中： 财政资金：</t>
  </si>
  <si>
    <t>年度目标：</t>
  </si>
  <si>
    <t>非税弥补公用，保障学校正常运转。2024年12月31日完成项目资金使用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</si>
  <si>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</si>
  <si>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</si>
  <si>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</si>
  <si>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</si>
  <si>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</si>
  <si>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</si>
  <si>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</si>
  <si>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</si>
  <si>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项目库参考值</t>
  </si>
  <si>
    <t>本年绩效指标值</t>
  </si>
  <si>
    <t>度量单位</t>
  </si>
  <si>
    <t>权重（%）</t>
  </si>
  <si>
    <t>本年权重</t>
  </si>
  <si>
    <t>产出指标</t>
  </si>
  <si>
    <t>质量指标</t>
  </si>
  <si>
    <t>毕业生就业率jlp</t>
  </si>
  <si>
    <t>≥</t>
  </si>
  <si>
    <t>90</t>
  </si>
  <si>
    <t>%</t>
  </si>
  <si>
    <t>20</t>
  </si>
  <si>
    <t>数量指标</t>
  </si>
  <si>
    <t>服务师生人数</t>
  </si>
  <si>
    <t>2372</t>
  </si>
  <si>
    <t>人</t>
  </si>
  <si>
    <t>15</t>
  </si>
  <si>
    <t>中职学生升学比例jlp</t>
  </si>
  <si>
    <t>50</t>
  </si>
  <si>
    <t>效益指标</t>
  </si>
  <si>
    <t>社会效益</t>
  </si>
  <si>
    <t>中等职业学生因贫辍学率</t>
  </si>
  <si>
    <t>≤</t>
  </si>
  <si>
    <t>1</t>
  </si>
  <si>
    <t>专业影响力</t>
  </si>
  <si>
    <t>99</t>
  </si>
  <si>
    <t>满意度指标</t>
  </si>
  <si>
    <t>服务对象满意度指标</t>
  </si>
  <si>
    <t>师生满意度</t>
  </si>
  <si>
    <t>95</t>
  </si>
  <si>
    <t>10</t>
  </si>
  <si>
    <t>聘用人员专项经费—一事一议</t>
  </si>
  <si>
    <t>0507-教师队伍建设/04-聘用人员管理</t>
  </si>
  <si>
    <t>解决学校教师人数不足情况，为学校提供优质师资，提高育人质量保障。学校将在稳定的人才队伍、提升教育教学质量，推动实现教育强区目标上发挥重大作用。</t>
  </si>
  <si>
    <t>教学团队数量</t>
  </si>
  <si>
    <t>个</t>
  </si>
  <si>
    <t>输送技术技能人才数量</t>
  </si>
  <si>
    <t>学校提供就业岗位数量</t>
  </si>
  <si>
    <t>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</si>
</sst>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rgb="FF000000"/>
      <name val="方正小标宋_GBK"/>
      <charset val="134"/>
    </font>
    <font>
      <b/>
      <sz val="10"/>
      <name val="宋体"/>
      <charset val="134"/>
      <scheme val="major"/>
    </font>
    <font>
      <sz val="17"/>
      <color rgb="FF000000"/>
      <name val="方正小标宋_GBK"/>
      <charset val="134"/>
    </font>
    <font>
      <sz val="9"/>
      <color rgb="FF000000"/>
      <name val="SimSun"/>
      <charset val="134"/>
    </font>
    <font>
      <sz val="9"/>
      <color rgb="FF000000"/>
      <name val="WenQuanYi Micro Hei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6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9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EED"/>
      </left>
      <right/>
      <top style="thin">
        <color rgb="FFD9DEED"/>
      </top>
      <bottom style="thin">
        <color rgb="FFD9DEED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1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6" borderId="14" applyNumberFormat="0" applyAlignment="0" applyProtection="0">
      <alignment vertical="center"/>
    </xf>
    <xf numFmtId="0" fontId="45" fillId="7" borderId="16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3" fillId="0" borderId="0"/>
  </cellStyleXfs>
  <cellXfs count="8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40" fontId="2" fillId="0" borderId="2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/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4" fontId="8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0" fontId="11" fillId="3" borderId="9" xfId="0" applyFont="1" applyFill="1" applyBorder="1" applyAlignment="1">
      <alignment horizontal="left"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4" fontId="22" fillId="0" borderId="9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left" vertical="center"/>
    </xf>
    <xf numFmtId="0" fontId="23" fillId="0" borderId="9" xfId="0" applyFont="1" applyBorder="1">
      <alignment vertical="center"/>
    </xf>
    <xf numFmtId="4" fontId="24" fillId="0" borderId="9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" fontId="16" fillId="0" borderId="9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4" fontId="29" fillId="0" borderId="9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left" vertical="center"/>
    </xf>
    <xf numFmtId="0" fontId="30" fillId="0" borderId="9" xfId="0" applyFont="1" applyBorder="1">
      <alignment vertical="center"/>
    </xf>
    <xf numFmtId="4" fontId="31" fillId="0" borderId="9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27" fillId="0" borderId="9" xfId="0" applyFont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4" fontId="15" fillId="0" borderId="9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8"/>
  <sheetViews>
    <sheetView tabSelected="1" workbookViewId="0">
      <selection activeCell="B1" sqref="B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"/>
      <c r="B1" s="21" t="s">
        <v>0</v>
      </c>
    </row>
    <row r="2" ht="16.35" customHeight="1"/>
    <row r="3" ht="40.5" customHeight="1" spans="2:8">
      <c r="B3" s="32" t="s">
        <v>1</v>
      </c>
      <c r="C3" s="32"/>
      <c r="D3" s="32"/>
      <c r="E3" s="32"/>
      <c r="F3" s="32"/>
      <c r="G3" s="32"/>
      <c r="H3" s="32"/>
    </row>
    <row r="4" ht="23.25" customHeight="1" spans="8:8">
      <c r="H4" s="62" t="s">
        <v>2</v>
      </c>
    </row>
    <row r="5" ht="43.1" customHeight="1" spans="2:8">
      <c r="B5" s="36" t="s">
        <v>3</v>
      </c>
      <c r="C5" s="36"/>
      <c r="D5" s="36" t="s">
        <v>4</v>
      </c>
      <c r="E5" s="36"/>
      <c r="F5" s="36"/>
      <c r="G5" s="36"/>
      <c r="H5" s="36"/>
    </row>
    <row r="6" ht="43.1" customHeight="1" spans="2:8">
      <c r="B6" s="63" t="s">
        <v>5</v>
      </c>
      <c r="C6" s="63" t="s">
        <v>6</v>
      </c>
      <c r="D6" s="63" t="s">
        <v>5</v>
      </c>
      <c r="E6" s="63" t="s">
        <v>7</v>
      </c>
      <c r="F6" s="36" t="s">
        <v>8</v>
      </c>
      <c r="G6" s="36" t="s">
        <v>9</v>
      </c>
      <c r="H6" s="36" t="s">
        <v>10</v>
      </c>
    </row>
    <row r="7" ht="24.15" customHeight="1" spans="2:8">
      <c r="B7" s="64" t="s">
        <v>11</v>
      </c>
      <c r="C7" s="86">
        <f>C8</f>
        <v>4053.23</v>
      </c>
      <c r="D7" s="64" t="s">
        <v>12</v>
      </c>
      <c r="E7" s="86">
        <f>E8+E9+E10+E11</f>
        <v>4061.29</v>
      </c>
      <c r="F7" s="86">
        <f>F8+F9+F10+F11</f>
        <v>4061.29</v>
      </c>
      <c r="G7" s="86"/>
      <c r="H7" s="86"/>
    </row>
    <row r="8" ht="23.25" customHeight="1" spans="2:8">
      <c r="B8" s="49" t="s">
        <v>13</v>
      </c>
      <c r="C8" s="65">
        <v>4053.23</v>
      </c>
      <c r="D8" s="49" t="s">
        <v>14</v>
      </c>
      <c r="E8" s="65">
        <f>8.06+3331.02</f>
        <v>3339.08</v>
      </c>
      <c r="F8" s="65">
        <f>8.06+3331.02</f>
        <v>3339.08</v>
      </c>
      <c r="G8" s="65"/>
      <c r="H8" s="65"/>
    </row>
    <row r="9" ht="23.25" customHeight="1" spans="2:8">
      <c r="B9" s="49" t="s">
        <v>15</v>
      </c>
      <c r="C9" s="65"/>
      <c r="D9" s="49" t="s">
        <v>16</v>
      </c>
      <c r="E9" s="65">
        <v>378.65</v>
      </c>
      <c r="F9" s="65">
        <v>378.65</v>
      </c>
      <c r="G9" s="65"/>
      <c r="H9" s="65"/>
    </row>
    <row r="10" ht="23.25" customHeight="1" spans="2:8">
      <c r="B10" s="49" t="s">
        <v>17</v>
      </c>
      <c r="C10" s="65"/>
      <c r="D10" s="49" t="s">
        <v>18</v>
      </c>
      <c r="E10" s="65">
        <v>108.24</v>
      </c>
      <c r="F10" s="65">
        <v>108.24</v>
      </c>
      <c r="G10" s="65"/>
      <c r="H10" s="65"/>
    </row>
    <row r="11" ht="23.25" customHeight="1" spans="2:8">
      <c r="B11" s="49"/>
      <c r="C11" s="65"/>
      <c r="D11" s="49" t="s">
        <v>19</v>
      </c>
      <c r="E11" s="65">
        <v>235.32</v>
      </c>
      <c r="F11" s="65">
        <v>235.32</v>
      </c>
      <c r="G11" s="65"/>
      <c r="H11" s="65"/>
    </row>
    <row r="12" ht="16.35" customHeight="1" spans="2:8">
      <c r="B12" s="25"/>
      <c r="C12" s="87"/>
      <c r="D12" s="25"/>
      <c r="E12" s="87"/>
      <c r="F12" s="87"/>
      <c r="G12" s="87"/>
      <c r="H12" s="87"/>
    </row>
    <row r="13" ht="22.4" customHeight="1" spans="2:8">
      <c r="B13" s="37" t="s">
        <v>20</v>
      </c>
      <c r="C13" s="86">
        <v>8.06</v>
      </c>
      <c r="D13" s="37" t="s">
        <v>21</v>
      </c>
      <c r="E13" s="87"/>
      <c r="F13" s="87"/>
      <c r="G13" s="87"/>
      <c r="H13" s="87"/>
    </row>
    <row r="14" ht="21.55" customHeight="1" spans="2:8">
      <c r="B14" s="50" t="s">
        <v>22</v>
      </c>
      <c r="C14" s="65">
        <v>8.06</v>
      </c>
      <c r="D14" s="25"/>
      <c r="E14" s="87"/>
      <c r="F14" s="87"/>
      <c r="G14" s="87"/>
      <c r="H14" s="87"/>
    </row>
    <row r="15" ht="20.7" customHeight="1" spans="2:8">
      <c r="B15" s="50" t="s">
        <v>23</v>
      </c>
      <c r="C15" s="87"/>
      <c r="D15" s="25"/>
      <c r="E15" s="87"/>
      <c r="F15" s="87"/>
      <c r="G15" s="87"/>
      <c r="H15" s="87"/>
    </row>
    <row r="16" ht="20.7" customHeight="1" spans="2:8">
      <c r="B16" s="50" t="s">
        <v>24</v>
      </c>
      <c r="C16" s="87"/>
      <c r="D16" s="25"/>
      <c r="E16" s="87"/>
      <c r="F16" s="87"/>
      <c r="G16" s="87"/>
      <c r="H16" s="87"/>
    </row>
    <row r="17" ht="16.35" customHeight="1" spans="2:8">
      <c r="B17" s="25"/>
      <c r="C17" s="87"/>
      <c r="D17" s="25"/>
      <c r="E17" s="87"/>
      <c r="F17" s="87"/>
      <c r="G17" s="87"/>
      <c r="H17" s="87"/>
    </row>
    <row r="18" ht="24.15" customHeight="1" spans="2:8">
      <c r="B18" s="64" t="s">
        <v>25</v>
      </c>
      <c r="C18" s="86">
        <v>4061.29</v>
      </c>
      <c r="D18" s="64" t="s">
        <v>26</v>
      </c>
      <c r="E18" s="86">
        <v>4061.29</v>
      </c>
      <c r="F18" s="86">
        <v>4061.29</v>
      </c>
      <c r="G18" s="86"/>
      <c r="H18" s="86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9"/>
  <sheetViews>
    <sheetView workbookViewId="0">
      <selection activeCell="F9" sqref="E9:F9"/>
    </sheetView>
  </sheetViews>
  <sheetFormatPr defaultColWidth="10" defaultRowHeight="13.5" outlineLevelCol="5"/>
  <cols>
    <col min="1" max="1" width="0.133333333333333" customWidth="1"/>
    <col min="2" max="2" width="12.35" customWidth="1"/>
    <col min="3" max="3" width="40.3083333333333" customWidth="1"/>
    <col min="4" max="4" width="17.5" customWidth="1"/>
    <col min="5" max="5" width="18.05" customWidth="1"/>
    <col min="6" max="6" width="16.2833333333333" customWidth="1"/>
  </cols>
  <sheetData>
    <row r="1" ht="16.35" customHeight="1" spans="1:6">
      <c r="A1" s="3"/>
      <c r="B1" s="21" t="s">
        <v>27</v>
      </c>
      <c r="C1" s="3"/>
      <c r="D1" s="3"/>
      <c r="E1" s="3"/>
      <c r="F1" s="3"/>
    </row>
    <row r="2" ht="16.35" customHeight="1"/>
    <row r="3" ht="21.55" customHeight="1" spans="2:6">
      <c r="B3" s="82" t="s">
        <v>28</v>
      </c>
      <c r="C3" s="82"/>
      <c r="D3" s="82"/>
      <c r="E3" s="82"/>
      <c r="F3" s="82"/>
    </row>
    <row r="4" ht="19.8" customHeight="1" spans="2:6">
      <c r="B4" s="82"/>
      <c r="C4" s="82"/>
      <c r="D4" s="82"/>
      <c r="E4" s="82"/>
      <c r="F4" s="82"/>
    </row>
    <row r="5" ht="16.35" customHeight="1" spans="2:6">
      <c r="B5" s="3"/>
      <c r="C5" s="3"/>
      <c r="D5" s="3"/>
      <c r="E5" s="3"/>
      <c r="F5" s="3"/>
    </row>
    <row r="6" ht="20.7" customHeight="1" spans="2:6">
      <c r="B6" s="3"/>
      <c r="C6" s="3"/>
      <c r="D6" s="3"/>
      <c r="E6" s="3"/>
      <c r="F6" s="61" t="s">
        <v>2</v>
      </c>
    </row>
    <row r="7" ht="34.5" customHeight="1" spans="2:6">
      <c r="B7" s="77" t="s">
        <v>29</v>
      </c>
      <c r="C7" s="77"/>
      <c r="D7" s="77" t="s">
        <v>30</v>
      </c>
      <c r="E7" s="77"/>
      <c r="F7" s="77"/>
    </row>
    <row r="8" ht="29.3" customHeight="1" spans="2:6">
      <c r="B8" s="77" t="s">
        <v>31</v>
      </c>
      <c r="C8" s="77" t="s">
        <v>32</v>
      </c>
      <c r="D8" s="77" t="s">
        <v>33</v>
      </c>
      <c r="E8" s="77" t="s">
        <v>34</v>
      </c>
      <c r="F8" s="77" t="s">
        <v>35</v>
      </c>
    </row>
    <row r="9" ht="18.95" customHeight="1" spans="2:6">
      <c r="B9" s="83" t="s">
        <v>7</v>
      </c>
      <c r="C9" s="83"/>
      <c r="D9" s="84">
        <f>D10+D15+D21+D25</f>
        <v>4061.29</v>
      </c>
      <c r="E9" s="84">
        <f>E10+E15+E21+E25</f>
        <v>3369.23</v>
      </c>
      <c r="F9" s="84">
        <f>F10+F15+F21+F25</f>
        <v>692.06</v>
      </c>
    </row>
    <row r="10" ht="18.95" customHeight="1" spans="2:6">
      <c r="B10" s="72" t="s">
        <v>36</v>
      </c>
      <c r="C10" s="73" t="s">
        <v>14</v>
      </c>
      <c r="D10" s="84">
        <f>E10+F10</f>
        <v>3339.08</v>
      </c>
      <c r="E10" s="84">
        <v>2647.02</v>
      </c>
      <c r="F10" s="84">
        <f>8.06+684</f>
        <v>692.06</v>
      </c>
    </row>
    <row r="11" ht="18.95" customHeight="1" spans="2:6">
      <c r="B11" s="75" t="s">
        <v>37</v>
      </c>
      <c r="C11" s="76" t="s">
        <v>38</v>
      </c>
      <c r="D11" s="84">
        <f>E11+F11</f>
        <v>2839.08</v>
      </c>
      <c r="E11" s="84">
        <v>2647.02</v>
      </c>
      <c r="F11" s="84">
        <f>8.06+184</f>
        <v>192.06</v>
      </c>
    </row>
    <row r="12" ht="18.95" customHeight="1" spans="2:6">
      <c r="B12" s="75" t="s">
        <v>39</v>
      </c>
      <c r="C12" s="76" t="s">
        <v>40</v>
      </c>
      <c r="D12" s="84">
        <f>E12+F12</f>
        <v>2839.08</v>
      </c>
      <c r="E12" s="84">
        <v>2647.02</v>
      </c>
      <c r="F12" s="84">
        <f>8.06+184</f>
        <v>192.06</v>
      </c>
    </row>
    <row r="13" ht="18.95" customHeight="1" spans="2:6">
      <c r="B13" s="75" t="s">
        <v>41</v>
      </c>
      <c r="C13" s="76" t="s">
        <v>42</v>
      </c>
      <c r="D13" s="84">
        <v>500</v>
      </c>
      <c r="E13" s="84"/>
      <c r="F13" s="84">
        <v>500</v>
      </c>
    </row>
    <row r="14" ht="18.95" customHeight="1" spans="2:6">
      <c r="B14" s="75" t="s">
        <v>43</v>
      </c>
      <c r="C14" s="76" t="s">
        <v>44</v>
      </c>
      <c r="D14" s="84">
        <v>500</v>
      </c>
      <c r="E14" s="84"/>
      <c r="F14" s="84">
        <v>500</v>
      </c>
    </row>
    <row r="15" ht="18.95" customHeight="1" spans="2:6">
      <c r="B15" s="72" t="s">
        <v>45</v>
      </c>
      <c r="C15" s="73" t="s">
        <v>16</v>
      </c>
      <c r="D15" s="84">
        <v>378.65</v>
      </c>
      <c r="E15" s="84">
        <v>378.65</v>
      </c>
      <c r="F15" s="84"/>
    </row>
    <row r="16" ht="18.95" customHeight="1" spans="2:6">
      <c r="B16" s="75" t="s">
        <v>46</v>
      </c>
      <c r="C16" s="76" t="s">
        <v>47</v>
      </c>
      <c r="D16" s="84">
        <v>378.65</v>
      </c>
      <c r="E16" s="84">
        <v>378.65</v>
      </c>
      <c r="F16" s="84"/>
    </row>
    <row r="17" ht="18.95" customHeight="1" spans="2:6">
      <c r="B17" s="75" t="s">
        <v>48</v>
      </c>
      <c r="C17" s="76" t="s">
        <v>49</v>
      </c>
      <c r="D17" s="84"/>
      <c r="E17" s="84"/>
      <c r="F17" s="84"/>
    </row>
    <row r="18" ht="18.95" customHeight="1" spans="2:6">
      <c r="B18" s="75" t="s">
        <v>50</v>
      </c>
      <c r="C18" s="76" t="s">
        <v>51</v>
      </c>
      <c r="D18" s="84">
        <v>252.43</v>
      </c>
      <c r="E18" s="84">
        <v>252.43</v>
      </c>
      <c r="F18" s="84"/>
    </row>
    <row r="19" ht="18.95" customHeight="1" spans="2:6">
      <c r="B19" s="75" t="s">
        <v>52</v>
      </c>
      <c r="C19" s="76" t="s">
        <v>53</v>
      </c>
      <c r="D19" s="84">
        <v>126.22</v>
      </c>
      <c r="E19" s="84">
        <v>126.22</v>
      </c>
      <c r="F19" s="84"/>
    </row>
    <row r="20" ht="18.95" customHeight="1" spans="2:6">
      <c r="B20" s="75" t="s">
        <v>54</v>
      </c>
      <c r="C20" s="76" t="s">
        <v>55</v>
      </c>
      <c r="D20" s="84"/>
      <c r="E20" s="84"/>
      <c r="F20" s="84"/>
    </row>
    <row r="21" ht="18.95" customHeight="1" spans="2:6">
      <c r="B21" s="72" t="s">
        <v>56</v>
      </c>
      <c r="C21" s="73" t="s">
        <v>18</v>
      </c>
      <c r="D21" s="84">
        <v>108.24</v>
      </c>
      <c r="E21" s="84">
        <v>108.24</v>
      </c>
      <c r="F21" s="84"/>
    </row>
    <row r="22" ht="18.95" customHeight="1" spans="2:6">
      <c r="B22" s="75" t="s">
        <v>57</v>
      </c>
      <c r="C22" s="76" t="s">
        <v>58</v>
      </c>
      <c r="D22" s="84">
        <v>108.24</v>
      </c>
      <c r="E22" s="84">
        <v>108.24</v>
      </c>
      <c r="F22" s="84"/>
    </row>
    <row r="23" ht="18.95" customHeight="1" spans="2:6">
      <c r="B23" s="75" t="s">
        <v>59</v>
      </c>
      <c r="C23" s="76" t="s">
        <v>60</v>
      </c>
      <c r="D23" s="84">
        <v>92</v>
      </c>
      <c r="E23" s="84">
        <v>92</v>
      </c>
      <c r="F23" s="84"/>
    </row>
    <row r="24" ht="18.95" customHeight="1" spans="2:6">
      <c r="B24" s="75" t="s">
        <v>61</v>
      </c>
      <c r="C24" s="76" t="s">
        <v>62</v>
      </c>
      <c r="D24" s="84">
        <v>16.24</v>
      </c>
      <c r="E24" s="84">
        <v>16.24</v>
      </c>
      <c r="F24" s="84"/>
    </row>
    <row r="25" ht="18.95" customHeight="1" spans="2:6">
      <c r="B25" s="72" t="s">
        <v>63</v>
      </c>
      <c r="C25" s="73" t="s">
        <v>19</v>
      </c>
      <c r="D25" s="84">
        <v>235.32</v>
      </c>
      <c r="E25" s="84">
        <v>235.32</v>
      </c>
      <c r="F25" s="84"/>
    </row>
    <row r="26" ht="18.95" customHeight="1" spans="2:6">
      <c r="B26" s="75" t="s">
        <v>64</v>
      </c>
      <c r="C26" s="76" t="s">
        <v>65</v>
      </c>
      <c r="D26" s="84">
        <v>235.32</v>
      </c>
      <c r="E26" s="84">
        <v>235.32</v>
      </c>
      <c r="F26" s="84"/>
    </row>
    <row r="27" ht="18.95" customHeight="1" spans="2:6">
      <c r="B27" s="75" t="s">
        <v>66</v>
      </c>
      <c r="C27" s="76" t="s">
        <v>67</v>
      </c>
      <c r="D27" s="84">
        <v>206.98</v>
      </c>
      <c r="E27" s="84">
        <v>206.98</v>
      </c>
      <c r="F27" s="84"/>
    </row>
    <row r="28" ht="18.95" customHeight="1" spans="2:6">
      <c r="B28" s="75" t="s">
        <v>68</v>
      </c>
      <c r="C28" s="76" t="s">
        <v>69</v>
      </c>
      <c r="D28" s="84">
        <v>28.34</v>
      </c>
      <c r="E28" s="84">
        <v>28.34</v>
      </c>
      <c r="F28" s="84"/>
    </row>
    <row r="29" ht="23.25" customHeight="1" spans="2:6">
      <c r="B29" s="85"/>
      <c r="C29" s="3"/>
      <c r="D29" s="3"/>
      <c r="E29" s="3"/>
      <c r="F29" s="3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3" sqref="B3:F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"/>
      <c r="B1" s="80" t="s">
        <v>70</v>
      </c>
      <c r="C1" s="66"/>
      <c r="D1" s="66"/>
      <c r="E1" s="66"/>
      <c r="F1" s="66"/>
    </row>
    <row r="2" ht="16.35" customHeight="1"/>
    <row r="3" ht="16.35" customHeight="1" spans="2:6">
      <c r="B3" s="68" t="s">
        <v>71</v>
      </c>
      <c r="C3" s="68"/>
      <c r="D3" s="68"/>
      <c r="E3" s="68"/>
      <c r="F3" s="68"/>
    </row>
    <row r="4" ht="16.35" customHeight="1" spans="2:6">
      <c r="B4" s="68"/>
      <c r="C4" s="68"/>
      <c r="D4" s="68"/>
      <c r="E4" s="68"/>
      <c r="F4" s="68"/>
    </row>
    <row r="5" ht="16.35" customHeight="1" spans="2:6">
      <c r="B5" s="81" t="s">
        <v>72</v>
      </c>
      <c r="C5" s="81"/>
      <c r="D5" s="81"/>
      <c r="E5" s="81"/>
      <c r="F5" s="81"/>
    </row>
    <row r="6" ht="19.8" customHeight="1" spans="2:6">
      <c r="B6" s="66"/>
      <c r="C6" s="66"/>
      <c r="D6" s="66"/>
      <c r="E6" s="66"/>
      <c r="F6" s="61" t="s">
        <v>2</v>
      </c>
    </row>
    <row r="7" ht="36.2" customHeight="1" spans="2:6">
      <c r="B7" s="69" t="s">
        <v>73</v>
      </c>
      <c r="C7" s="69"/>
      <c r="D7" s="69" t="s">
        <v>74</v>
      </c>
      <c r="E7" s="69"/>
      <c r="F7" s="69"/>
    </row>
    <row r="8" ht="27.6" customHeight="1" spans="2:6">
      <c r="B8" s="69" t="s">
        <v>75</v>
      </c>
      <c r="C8" s="69" t="s">
        <v>32</v>
      </c>
      <c r="D8" s="69" t="s">
        <v>76</v>
      </c>
      <c r="E8" s="69" t="s">
        <v>77</v>
      </c>
      <c r="F8" s="69" t="s">
        <v>78</v>
      </c>
    </row>
    <row r="9" ht="19.8" customHeight="1" spans="2:6">
      <c r="B9" s="70" t="s">
        <v>7</v>
      </c>
      <c r="C9" s="70"/>
      <c r="D9" s="71">
        <v>3369.23</v>
      </c>
      <c r="E9" s="71">
        <f>E10+E20+E33+E36</f>
        <v>2740.72</v>
      </c>
      <c r="F9" s="71">
        <v>628.51</v>
      </c>
    </row>
    <row r="10" ht="19.8" customHeight="1" spans="2:6">
      <c r="B10" s="72" t="s">
        <v>79</v>
      </c>
      <c r="C10" s="73" t="s">
        <v>80</v>
      </c>
      <c r="D10" s="74">
        <f>SUM(D11:D19)</f>
        <v>2480.39</v>
      </c>
      <c r="E10" s="74">
        <f>SUM(E11:E19)</f>
        <v>2480.39</v>
      </c>
      <c r="F10" s="74"/>
    </row>
    <row r="11" ht="18.95" customHeight="1" spans="2:6">
      <c r="B11" s="75" t="s">
        <v>81</v>
      </c>
      <c r="C11" s="76" t="s">
        <v>82</v>
      </c>
      <c r="D11" s="74">
        <v>612.47</v>
      </c>
      <c r="E11" s="74">
        <v>612.47</v>
      </c>
      <c r="F11" s="74"/>
    </row>
    <row r="12" ht="18.95" customHeight="1" spans="2:6">
      <c r="B12" s="75" t="s">
        <v>83</v>
      </c>
      <c r="C12" s="76" t="s">
        <v>84</v>
      </c>
      <c r="D12" s="74">
        <v>46.59</v>
      </c>
      <c r="E12" s="74">
        <v>46.59</v>
      </c>
      <c r="F12" s="74"/>
    </row>
    <row r="13" ht="18.95" customHeight="1" spans="2:6">
      <c r="B13" s="75" t="s">
        <v>85</v>
      </c>
      <c r="C13" s="76" t="s">
        <v>86</v>
      </c>
      <c r="D13" s="74">
        <v>1094.09</v>
      </c>
      <c r="E13" s="74">
        <v>1094.09</v>
      </c>
      <c r="F13" s="74"/>
    </row>
    <row r="14" ht="18.95" customHeight="1" spans="2:6">
      <c r="B14" s="75" t="s">
        <v>87</v>
      </c>
      <c r="C14" s="76" t="s">
        <v>88</v>
      </c>
      <c r="D14" s="74">
        <v>252.43</v>
      </c>
      <c r="E14" s="74">
        <v>252.43</v>
      </c>
      <c r="F14" s="74"/>
    </row>
    <row r="15" ht="18.95" customHeight="1" spans="2:6">
      <c r="B15" s="75" t="s">
        <v>89</v>
      </c>
      <c r="C15" s="76" t="s">
        <v>90</v>
      </c>
      <c r="D15" s="74">
        <v>126.22</v>
      </c>
      <c r="E15" s="74">
        <v>126.22</v>
      </c>
      <c r="F15" s="74"/>
    </row>
    <row r="16" ht="18.95" customHeight="1" spans="2:6">
      <c r="B16" s="75" t="s">
        <v>91</v>
      </c>
      <c r="C16" s="76" t="s">
        <v>92</v>
      </c>
      <c r="D16" s="74">
        <v>92</v>
      </c>
      <c r="E16" s="74">
        <v>92</v>
      </c>
      <c r="F16" s="74"/>
    </row>
    <row r="17" ht="18.95" customHeight="1" spans="2:6">
      <c r="B17" s="75" t="s">
        <v>93</v>
      </c>
      <c r="C17" s="76" t="s">
        <v>94</v>
      </c>
      <c r="D17" s="74">
        <v>22.73</v>
      </c>
      <c r="E17" s="74">
        <v>22.73</v>
      </c>
      <c r="F17" s="74"/>
    </row>
    <row r="18" ht="18.95" customHeight="1" spans="2:6">
      <c r="B18" s="75" t="s">
        <v>95</v>
      </c>
      <c r="C18" s="76" t="s">
        <v>96</v>
      </c>
      <c r="D18" s="74">
        <v>206.98</v>
      </c>
      <c r="E18" s="74">
        <v>206.98</v>
      </c>
      <c r="F18" s="74"/>
    </row>
    <row r="19" ht="18.95" customHeight="1" spans="2:6">
      <c r="B19" s="75" t="s">
        <v>97</v>
      </c>
      <c r="C19" s="76" t="s">
        <v>98</v>
      </c>
      <c r="D19" s="74">
        <v>26.88</v>
      </c>
      <c r="E19" s="74">
        <v>26.88</v>
      </c>
      <c r="F19" s="74"/>
    </row>
    <row r="20" ht="19.8" customHeight="1" spans="2:6">
      <c r="B20" s="72" t="s">
        <v>99</v>
      </c>
      <c r="C20" s="73" t="s">
        <v>100</v>
      </c>
      <c r="D20" s="74">
        <f>SUM(D21:D32)</f>
        <v>602.67</v>
      </c>
      <c r="E20" s="74"/>
      <c r="F20" s="74">
        <f>SUM(F21:F32)</f>
        <v>602.67</v>
      </c>
    </row>
    <row r="21" ht="18.95" customHeight="1" spans="2:6">
      <c r="B21" s="75" t="s">
        <v>101</v>
      </c>
      <c r="C21" s="76" t="s">
        <v>102</v>
      </c>
      <c r="D21" s="74">
        <v>2</v>
      </c>
      <c r="E21" s="74"/>
      <c r="F21" s="74">
        <v>2</v>
      </c>
    </row>
    <row r="22" ht="18.95" customHeight="1" spans="2:6">
      <c r="B22" s="75" t="s">
        <v>103</v>
      </c>
      <c r="C22" s="76" t="s">
        <v>104</v>
      </c>
      <c r="D22" s="74">
        <v>2</v>
      </c>
      <c r="E22" s="74"/>
      <c r="F22" s="74">
        <v>2</v>
      </c>
    </row>
    <row r="23" ht="18.95" customHeight="1" spans="2:6">
      <c r="B23" s="75" t="s">
        <v>105</v>
      </c>
      <c r="C23" s="76" t="s">
        <v>106</v>
      </c>
      <c r="D23" s="74">
        <v>5</v>
      </c>
      <c r="E23" s="74"/>
      <c r="F23" s="74">
        <v>5</v>
      </c>
    </row>
    <row r="24" ht="18.95" customHeight="1" spans="2:6">
      <c r="B24" s="75" t="s">
        <v>107</v>
      </c>
      <c r="C24" s="76" t="s">
        <v>108</v>
      </c>
      <c r="D24" s="74">
        <v>32.72</v>
      </c>
      <c r="E24" s="74"/>
      <c r="F24" s="74">
        <v>32.72</v>
      </c>
    </row>
    <row r="25" ht="18.95" customHeight="1" spans="2:6">
      <c r="B25" s="75" t="s">
        <v>109</v>
      </c>
      <c r="C25" s="76" t="s">
        <v>110</v>
      </c>
      <c r="D25" s="74">
        <v>2</v>
      </c>
      <c r="E25" s="74"/>
      <c r="F25" s="74">
        <v>2</v>
      </c>
    </row>
    <row r="26" ht="18.95" customHeight="1" spans="2:6">
      <c r="B26" s="75" t="s">
        <v>111</v>
      </c>
      <c r="C26" s="76" t="s">
        <v>112</v>
      </c>
      <c r="D26" s="74">
        <v>12.06</v>
      </c>
      <c r="E26" s="74"/>
      <c r="F26" s="74">
        <v>12.06</v>
      </c>
    </row>
    <row r="27" ht="18.95" customHeight="1" spans="2:6">
      <c r="B27" s="75" t="s">
        <v>113</v>
      </c>
      <c r="C27" s="76" t="s">
        <v>114</v>
      </c>
      <c r="D27" s="74">
        <v>18.24</v>
      </c>
      <c r="E27" s="74"/>
      <c r="F27" s="74">
        <v>18.24</v>
      </c>
    </row>
    <row r="28" ht="18.95" customHeight="1" spans="2:6">
      <c r="B28" s="75" t="s">
        <v>115</v>
      </c>
      <c r="C28" s="76" t="s">
        <v>116</v>
      </c>
      <c r="D28" s="74">
        <v>1</v>
      </c>
      <c r="E28" s="74"/>
      <c r="F28" s="74">
        <v>1</v>
      </c>
    </row>
    <row r="29" ht="18.95" customHeight="1" spans="2:6">
      <c r="B29" s="75" t="s">
        <v>117</v>
      </c>
      <c r="C29" s="76" t="s">
        <v>118</v>
      </c>
      <c r="D29" s="74">
        <v>300.99</v>
      </c>
      <c r="E29" s="74"/>
      <c r="F29" s="74">
        <v>300.99</v>
      </c>
    </row>
    <row r="30" ht="18.95" customHeight="1" spans="2:6">
      <c r="B30" s="75" t="s">
        <v>119</v>
      </c>
      <c r="C30" s="76" t="s">
        <v>120</v>
      </c>
      <c r="D30" s="74">
        <v>82.4</v>
      </c>
      <c r="E30" s="74"/>
      <c r="F30" s="74">
        <v>82.4</v>
      </c>
    </row>
    <row r="31" ht="18.95" customHeight="1" spans="2:6">
      <c r="B31" s="75" t="s">
        <v>121</v>
      </c>
      <c r="C31" s="76" t="s">
        <v>122</v>
      </c>
      <c r="D31" s="74">
        <v>32.47</v>
      </c>
      <c r="E31" s="74"/>
      <c r="F31" s="74">
        <v>32.47</v>
      </c>
    </row>
    <row r="32" ht="18.95" customHeight="1" spans="2:6">
      <c r="B32" s="75" t="s">
        <v>123</v>
      </c>
      <c r="C32" s="76" t="s">
        <v>124</v>
      </c>
      <c r="D32" s="74">
        <v>111.79</v>
      </c>
      <c r="E32" s="74"/>
      <c r="F32" s="74">
        <v>111.79</v>
      </c>
    </row>
    <row r="33" ht="19.8" customHeight="1" spans="2:6">
      <c r="B33" s="72" t="s">
        <v>125</v>
      </c>
      <c r="C33" s="73" t="s">
        <v>126</v>
      </c>
      <c r="D33" s="74">
        <f>SUM(D34:D35)</f>
        <v>276.53</v>
      </c>
      <c r="E33" s="74">
        <f>SUM(E34:E35)</f>
        <v>260.33</v>
      </c>
      <c r="F33" s="74">
        <f>SUM(F34:F35)</f>
        <v>16.2</v>
      </c>
    </row>
    <row r="34" ht="18.95" customHeight="1" spans="2:6">
      <c r="B34" s="75" t="s">
        <v>127</v>
      </c>
      <c r="C34" s="76" t="s">
        <v>128</v>
      </c>
      <c r="D34" s="74">
        <v>251.33</v>
      </c>
      <c r="E34" s="74">
        <v>242.33</v>
      </c>
      <c r="F34" s="74">
        <v>9</v>
      </c>
    </row>
    <row r="35" ht="18.95" customHeight="1" spans="2:6">
      <c r="B35" s="75" t="s">
        <v>129</v>
      </c>
      <c r="C35" s="76" t="s">
        <v>130</v>
      </c>
      <c r="D35" s="74">
        <v>25.2</v>
      </c>
      <c r="E35" s="74">
        <v>18</v>
      </c>
      <c r="F35" s="74">
        <v>7.2</v>
      </c>
    </row>
    <row r="36" ht="19.8" customHeight="1" spans="2:6">
      <c r="B36" s="72" t="s">
        <v>131</v>
      </c>
      <c r="C36" s="73" t="s">
        <v>132</v>
      </c>
      <c r="D36" s="74">
        <f>D37</f>
        <v>9.65</v>
      </c>
      <c r="E36" s="74">
        <f>E37</f>
        <v>0</v>
      </c>
      <c r="F36" s="74">
        <f>F37</f>
        <v>9.65</v>
      </c>
    </row>
    <row r="37" ht="18.95" customHeight="1" spans="2:6">
      <c r="B37" s="75" t="s">
        <v>133</v>
      </c>
      <c r="C37" s="76" t="s">
        <v>134</v>
      </c>
      <c r="D37" s="74">
        <v>9.65</v>
      </c>
      <c r="E37" s="74"/>
      <c r="F37" s="74">
        <v>9.65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8" sqref="D8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5.6916666666667" customWidth="1"/>
    <col min="4" max="4" width="36.6416666666667" customWidth="1"/>
  </cols>
  <sheetData>
    <row r="1" ht="16.35" customHeight="1" spans="1:2">
      <c r="A1" s="3"/>
      <c r="B1" s="21" t="s">
        <v>135</v>
      </c>
    </row>
    <row r="2" ht="16.35" customHeight="1"/>
    <row r="3" ht="51.75" customHeight="1" spans="2:4">
      <c r="B3" s="32" t="s">
        <v>71</v>
      </c>
      <c r="C3" s="32"/>
      <c r="D3" s="32"/>
    </row>
    <row r="4" ht="27.6" customHeight="1" spans="2:4">
      <c r="B4" s="33" t="s">
        <v>136</v>
      </c>
      <c r="C4" s="33"/>
      <c r="D4" s="33"/>
    </row>
    <row r="5" ht="19.8" customHeight="1" spans="4:4">
      <c r="D5" s="34" t="s">
        <v>2</v>
      </c>
    </row>
    <row r="6" ht="42.25" customHeight="1" spans="2:4">
      <c r="B6" s="35" t="s">
        <v>137</v>
      </c>
      <c r="C6" s="35"/>
      <c r="D6" s="35" t="s">
        <v>138</v>
      </c>
    </row>
    <row r="7" ht="26.7" customHeight="1" spans="2:4">
      <c r="B7" s="79" t="s">
        <v>75</v>
      </c>
      <c r="C7" s="79" t="s">
        <v>32</v>
      </c>
      <c r="D7" s="35"/>
    </row>
    <row r="8" ht="20.7" customHeight="1" spans="2:4">
      <c r="B8" s="37" t="s">
        <v>7</v>
      </c>
      <c r="C8" s="37"/>
      <c r="D8" s="38">
        <f>D9+D12+D14</f>
        <v>3369.23</v>
      </c>
    </row>
    <row r="9" ht="19.8" customHeight="1" spans="2:4">
      <c r="B9" s="39" t="s">
        <v>139</v>
      </c>
      <c r="C9" s="39" t="s">
        <v>140</v>
      </c>
      <c r="D9" s="40">
        <v>3083.05</v>
      </c>
    </row>
    <row r="10" ht="18.95" customHeight="1" spans="2:4">
      <c r="B10" s="39" t="s">
        <v>141</v>
      </c>
      <c r="C10" s="39" t="s">
        <v>142</v>
      </c>
      <c r="D10" s="40">
        <v>2480.39</v>
      </c>
    </row>
    <row r="11" ht="18.95" customHeight="1" spans="2:4">
      <c r="B11" s="39" t="s">
        <v>143</v>
      </c>
      <c r="C11" s="39" t="s">
        <v>144</v>
      </c>
      <c r="D11" s="40">
        <v>602.66</v>
      </c>
    </row>
    <row r="12" ht="19.8" customHeight="1" spans="2:4">
      <c r="B12" s="39" t="s">
        <v>145</v>
      </c>
      <c r="C12" s="39" t="s">
        <v>146</v>
      </c>
      <c r="D12" s="40">
        <v>9.65</v>
      </c>
    </row>
    <row r="13" ht="18.95" customHeight="1" spans="2:4">
      <c r="B13" s="39" t="s">
        <v>147</v>
      </c>
      <c r="C13" s="39" t="s">
        <v>148</v>
      </c>
      <c r="D13" s="40">
        <v>9.65</v>
      </c>
    </row>
    <row r="14" ht="19.8" customHeight="1" spans="2:4">
      <c r="B14" s="39" t="s">
        <v>149</v>
      </c>
      <c r="C14" s="39" t="s">
        <v>126</v>
      </c>
      <c r="D14" s="40">
        <v>276.53</v>
      </c>
    </row>
    <row r="15" ht="18.95" customHeight="1" spans="2:4">
      <c r="B15" s="39" t="s">
        <v>150</v>
      </c>
      <c r="C15" s="39" t="s">
        <v>151</v>
      </c>
      <c r="D15" s="40">
        <v>276.53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5" sqref="C5"/>
    </sheetView>
  </sheetViews>
  <sheetFormatPr defaultColWidth="10" defaultRowHeight="13.5" outlineLevelCol="6"/>
  <cols>
    <col min="1" max="1" width="0.408333333333333" customWidth="1"/>
    <col min="2" max="2" width="19.1333333333333" customWidth="1"/>
    <col min="3" max="3" width="20.2166666666667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</cols>
  <sheetData>
    <row r="1" ht="16.35" customHeight="1" spans="1:2">
      <c r="A1" s="3"/>
      <c r="B1" s="3" t="s">
        <v>152</v>
      </c>
    </row>
    <row r="2" ht="16.35" customHeight="1" spans="2:7">
      <c r="B2" s="46" t="s">
        <v>153</v>
      </c>
      <c r="C2" s="46"/>
      <c r="D2" s="46"/>
      <c r="E2" s="46"/>
      <c r="F2" s="46"/>
      <c r="G2" s="46"/>
    </row>
    <row r="3" ht="16.35" customHeight="1" spans="2:7">
      <c r="B3" s="46"/>
      <c r="C3" s="46"/>
      <c r="D3" s="46"/>
      <c r="E3" s="46"/>
      <c r="F3" s="46"/>
      <c r="G3" s="46"/>
    </row>
    <row r="4" ht="16.35" customHeight="1" spans="2:7">
      <c r="B4" s="46"/>
      <c r="C4" s="46"/>
      <c r="D4" s="46"/>
      <c r="E4" s="46"/>
      <c r="F4" s="46"/>
      <c r="G4" s="46"/>
    </row>
    <row r="5" ht="20.7" customHeight="1" spans="7:7">
      <c r="G5" s="61" t="s">
        <v>2</v>
      </c>
    </row>
    <row r="6" ht="38.8" customHeight="1" spans="2:7">
      <c r="B6" s="77" t="s">
        <v>30</v>
      </c>
      <c r="C6" s="77"/>
      <c r="D6" s="77"/>
      <c r="E6" s="77"/>
      <c r="F6" s="77"/>
      <c r="G6" s="77"/>
    </row>
    <row r="7" ht="36.2" customHeight="1" spans="2:7">
      <c r="B7" s="77" t="s">
        <v>7</v>
      </c>
      <c r="C7" s="77" t="s">
        <v>154</v>
      </c>
      <c r="D7" s="77" t="s">
        <v>155</v>
      </c>
      <c r="E7" s="77"/>
      <c r="F7" s="77"/>
      <c r="G7" s="77" t="s">
        <v>156</v>
      </c>
    </row>
    <row r="8" ht="36.2" customHeight="1" spans="2:7">
      <c r="B8" s="77"/>
      <c r="C8" s="77"/>
      <c r="D8" s="77" t="s">
        <v>33</v>
      </c>
      <c r="E8" s="77" t="s">
        <v>157</v>
      </c>
      <c r="F8" s="77" t="s">
        <v>158</v>
      </c>
      <c r="G8" s="77"/>
    </row>
    <row r="9" ht="25.85" customHeight="1" spans="2:7">
      <c r="B9" s="78"/>
      <c r="C9" s="78"/>
      <c r="D9" s="78"/>
      <c r="E9" s="78"/>
      <c r="F9" s="78"/>
      <c r="G9" s="78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7" sqref="C7:C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"/>
      <c r="B1" s="67" t="s">
        <v>159</v>
      </c>
      <c r="C1" s="66"/>
      <c r="D1" s="66"/>
      <c r="E1" s="66"/>
      <c r="F1" s="66"/>
    </row>
    <row r="2" ht="16.35" customHeight="1"/>
    <row r="3" ht="25" customHeight="1" spans="2:6">
      <c r="B3" s="68" t="s">
        <v>160</v>
      </c>
      <c r="C3" s="68"/>
      <c r="D3" s="68"/>
      <c r="E3" s="68"/>
      <c r="F3" s="68"/>
    </row>
    <row r="4" ht="26.7" customHeight="1" spans="2:6">
      <c r="B4" s="68"/>
      <c r="C4" s="68"/>
      <c r="D4" s="68"/>
      <c r="E4" s="68"/>
      <c r="F4" s="68"/>
    </row>
    <row r="5" ht="16.35" customHeight="1" spans="2:6">
      <c r="B5" s="66"/>
      <c r="C5" s="66"/>
      <c r="D5" s="66"/>
      <c r="E5" s="66"/>
      <c r="F5" s="66"/>
    </row>
    <row r="6" ht="21.55" customHeight="1" spans="2:6">
      <c r="B6" s="66"/>
      <c r="C6" s="66"/>
      <c r="D6" s="66"/>
      <c r="E6" s="66"/>
      <c r="F6" s="61" t="s">
        <v>2</v>
      </c>
    </row>
    <row r="7" ht="33.6" customHeight="1" spans="2:6">
      <c r="B7" s="69" t="s">
        <v>31</v>
      </c>
      <c r="C7" s="69" t="s">
        <v>32</v>
      </c>
      <c r="D7" s="69" t="s">
        <v>161</v>
      </c>
      <c r="E7" s="69"/>
      <c r="F7" s="69"/>
    </row>
    <row r="8" ht="31.05" customHeight="1" spans="2:6">
      <c r="B8" s="69"/>
      <c r="C8" s="69"/>
      <c r="D8" s="69" t="s">
        <v>76</v>
      </c>
      <c r="E8" s="69" t="s">
        <v>34</v>
      </c>
      <c r="F8" s="69" t="s">
        <v>35</v>
      </c>
    </row>
    <row r="9" ht="20.7" customHeight="1" spans="2:6">
      <c r="B9" s="70" t="s">
        <v>7</v>
      </c>
      <c r="C9" s="70"/>
      <c r="D9" s="71"/>
      <c r="E9" s="71"/>
      <c r="F9" s="71"/>
    </row>
    <row r="10" ht="16.35" customHeight="1" spans="2:6">
      <c r="B10" s="72"/>
      <c r="C10" s="73"/>
      <c r="D10" s="74"/>
      <c r="E10" s="74"/>
      <c r="F10" s="74"/>
    </row>
    <row r="11" ht="16.35" customHeight="1" spans="2:6">
      <c r="B11" s="75" t="s">
        <v>162</v>
      </c>
      <c r="C11" s="76" t="s">
        <v>162</v>
      </c>
      <c r="D11" s="74"/>
      <c r="E11" s="74"/>
      <c r="F11" s="74"/>
    </row>
    <row r="12" ht="16.35" customHeight="1" spans="2:6">
      <c r="B12" s="75" t="s">
        <v>163</v>
      </c>
      <c r="C12" s="76" t="s">
        <v>163</v>
      </c>
      <c r="D12" s="74"/>
      <c r="E12" s="74"/>
      <c r="F12" s="74"/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8"/>
  <sheetViews>
    <sheetView workbookViewId="0">
      <selection activeCell="D10" sqref="D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"/>
      <c r="C1" s="21" t="s">
        <v>164</v>
      </c>
    </row>
    <row r="2" ht="16.35" customHeight="1"/>
    <row r="3" ht="16.35" customHeight="1" spans="3:6">
      <c r="C3" s="46" t="s">
        <v>165</v>
      </c>
      <c r="D3" s="46"/>
      <c r="E3" s="46"/>
      <c r="F3" s="46"/>
    </row>
    <row r="4" ht="16.35" customHeight="1" spans="3:6">
      <c r="C4" s="46"/>
      <c r="D4" s="46"/>
      <c r="E4" s="46"/>
      <c r="F4" s="46"/>
    </row>
    <row r="5" ht="16.35" customHeight="1"/>
    <row r="6" ht="23.25" customHeight="1" spans="6:6">
      <c r="F6" s="62" t="s">
        <v>2</v>
      </c>
    </row>
    <row r="7" ht="34.5" customHeight="1" spans="3:6">
      <c r="C7" s="63" t="s">
        <v>3</v>
      </c>
      <c r="D7" s="63"/>
      <c r="E7" s="63" t="s">
        <v>4</v>
      </c>
      <c r="F7" s="63"/>
    </row>
    <row r="8" ht="32.75" customHeight="1" spans="3:6">
      <c r="C8" s="63" t="s">
        <v>5</v>
      </c>
      <c r="D8" s="63" t="s">
        <v>6</v>
      </c>
      <c r="E8" s="63" t="s">
        <v>5</v>
      </c>
      <c r="F8" s="63" t="s">
        <v>6</v>
      </c>
    </row>
    <row r="9" ht="25" customHeight="1" spans="3:6">
      <c r="C9" s="64" t="s">
        <v>7</v>
      </c>
      <c r="D9" s="65">
        <v>4163.29</v>
      </c>
      <c r="E9" s="64" t="s">
        <v>7</v>
      </c>
      <c r="F9" s="65">
        <f>SUM(F10:F13)</f>
        <v>4163.29</v>
      </c>
    </row>
    <row r="10" ht="20.7" customHeight="1" spans="2:6">
      <c r="B10" s="66" t="s">
        <v>166</v>
      </c>
      <c r="C10" s="49" t="s">
        <v>13</v>
      </c>
      <c r="D10" s="65">
        <f>8.06+4053.23</f>
        <v>4061.29</v>
      </c>
      <c r="E10" s="49" t="s">
        <v>14</v>
      </c>
      <c r="F10" s="65">
        <f>8.06+3433.02</f>
        <v>3441.08</v>
      </c>
    </row>
    <row r="11" ht="20.7" customHeight="1" spans="2:6">
      <c r="B11" s="66"/>
      <c r="C11" s="49" t="s">
        <v>15</v>
      </c>
      <c r="D11" s="65"/>
      <c r="E11" s="49" t="s">
        <v>16</v>
      </c>
      <c r="F11" s="65">
        <v>378.65</v>
      </c>
    </row>
    <row r="12" ht="20.7" customHeight="1" spans="2:6">
      <c r="B12" s="66"/>
      <c r="C12" s="49" t="s">
        <v>17</v>
      </c>
      <c r="D12" s="65"/>
      <c r="E12" s="49" t="s">
        <v>18</v>
      </c>
      <c r="F12" s="65">
        <v>108.24</v>
      </c>
    </row>
    <row r="13" ht="20.7" customHeight="1" spans="2:6">
      <c r="B13" s="66" t="s">
        <v>167</v>
      </c>
      <c r="C13" s="49" t="s">
        <v>168</v>
      </c>
      <c r="D13" s="65">
        <v>102</v>
      </c>
      <c r="E13" s="49" t="s">
        <v>19</v>
      </c>
      <c r="F13" s="65">
        <v>235.32</v>
      </c>
    </row>
    <row r="14" ht="20.7" customHeight="1" spans="2:6">
      <c r="B14" s="66"/>
      <c r="C14" s="49" t="s">
        <v>169</v>
      </c>
      <c r="D14" s="65"/>
      <c r="E14" s="49"/>
      <c r="F14" s="65"/>
    </row>
    <row r="15" ht="20.7" customHeight="1" spans="2:6">
      <c r="B15" s="66"/>
      <c r="C15" s="49" t="s">
        <v>170</v>
      </c>
      <c r="D15" s="65"/>
      <c r="E15" s="49"/>
      <c r="F15" s="65"/>
    </row>
    <row r="16" ht="20.7" customHeight="1" spans="2:6">
      <c r="B16" s="66"/>
      <c r="C16" s="49" t="s">
        <v>171</v>
      </c>
      <c r="D16" s="65"/>
      <c r="E16" s="49"/>
      <c r="F16" s="65"/>
    </row>
    <row r="17" ht="20.7" customHeight="1" spans="2:6">
      <c r="B17" s="66"/>
      <c r="C17" s="49" t="s">
        <v>172</v>
      </c>
      <c r="D17" s="65"/>
      <c r="E17" s="49"/>
      <c r="F17" s="65"/>
    </row>
    <row r="18" ht="20.7" customHeight="1" spans="2:6">
      <c r="B18" s="66"/>
      <c r="C18" s="49" t="s">
        <v>173</v>
      </c>
      <c r="D18" s="65"/>
      <c r="E18" s="49"/>
      <c r="F18" s="65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6"/>
  <sheetViews>
    <sheetView workbookViewId="0">
      <selection activeCell="B3" sqref="B3:M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"/>
      <c r="B1" s="21" t="s">
        <v>174</v>
      </c>
    </row>
    <row r="2" ht="16.35" customHeight="1"/>
    <row r="3" ht="16.35" customHeight="1" spans="2:13">
      <c r="B3" s="51" t="s">
        <v>175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16.35" customHeight="1" spans="2:1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ht="16.35" customHeight="1"/>
    <row r="6" ht="22.4" customHeight="1" spans="13:13">
      <c r="M6" s="61" t="s">
        <v>2</v>
      </c>
    </row>
    <row r="7" ht="36.2" customHeight="1" spans="2:13">
      <c r="B7" s="52" t="s">
        <v>176</v>
      </c>
      <c r="C7" s="52"/>
      <c r="D7" s="52" t="s">
        <v>76</v>
      </c>
      <c r="E7" s="53" t="s">
        <v>177</v>
      </c>
      <c r="F7" s="53" t="s">
        <v>178</v>
      </c>
      <c r="G7" s="53" t="s">
        <v>179</v>
      </c>
      <c r="H7" s="53" t="s">
        <v>180</v>
      </c>
      <c r="I7" s="53" t="s">
        <v>181</v>
      </c>
      <c r="J7" s="53" t="s">
        <v>182</v>
      </c>
      <c r="K7" s="53" t="s">
        <v>183</v>
      </c>
      <c r="L7" s="53" t="s">
        <v>184</v>
      </c>
      <c r="M7" s="53" t="s">
        <v>185</v>
      </c>
    </row>
    <row r="8" ht="30.15" customHeight="1" spans="2:13">
      <c r="B8" s="52" t="s">
        <v>75</v>
      </c>
      <c r="C8" s="52" t="s">
        <v>32</v>
      </c>
      <c r="D8" s="52"/>
      <c r="E8" s="53"/>
      <c r="F8" s="53"/>
      <c r="G8" s="53"/>
      <c r="H8" s="53"/>
      <c r="I8" s="53"/>
      <c r="J8" s="53"/>
      <c r="K8" s="53"/>
      <c r="L8" s="53"/>
      <c r="M8" s="53"/>
    </row>
    <row r="9" ht="20.7" customHeight="1" spans="2:13">
      <c r="B9" s="54" t="s">
        <v>7</v>
      </c>
      <c r="C9" s="54"/>
      <c r="D9" s="55">
        <f>D10+D15+D19+D23</f>
        <v>4163.29</v>
      </c>
      <c r="E9" s="55">
        <f>E10+E15+E19+E23</f>
        <v>4061.29</v>
      </c>
      <c r="F9" s="55"/>
      <c r="G9" s="55"/>
      <c r="H9" s="55">
        <v>102</v>
      </c>
      <c r="I9" s="55"/>
      <c r="J9" s="55"/>
      <c r="K9" s="55"/>
      <c r="L9" s="55"/>
      <c r="M9" s="55"/>
    </row>
    <row r="10" ht="20.7" customHeight="1" spans="2:13">
      <c r="B10" s="56" t="s">
        <v>36</v>
      </c>
      <c r="C10" s="57" t="s">
        <v>14</v>
      </c>
      <c r="D10" s="58">
        <f>E10+H10</f>
        <v>3441.08</v>
      </c>
      <c r="E10" s="58">
        <f>8.06+3331.02</f>
        <v>3339.08</v>
      </c>
      <c r="F10" s="58"/>
      <c r="G10" s="58"/>
      <c r="H10" s="58">
        <v>102</v>
      </c>
      <c r="I10" s="58"/>
      <c r="J10" s="58"/>
      <c r="K10" s="58"/>
      <c r="L10" s="58"/>
      <c r="M10" s="58"/>
    </row>
    <row r="11" ht="18.1" customHeight="1" spans="2:13">
      <c r="B11" s="59" t="s">
        <v>186</v>
      </c>
      <c r="C11" s="60" t="s">
        <v>187</v>
      </c>
      <c r="D11" s="58">
        <f>E11+H11</f>
        <v>2941.08</v>
      </c>
      <c r="E11" s="58">
        <f>8.06+2831.02</f>
        <v>2839.08</v>
      </c>
      <c r="F11" s="58"/>
      <c r="G11" s="58"/>
      <c r="H11" s="58">
        <v>102</v>
      </c>
      <c r="I11" s="58"/>
      <c r="J11" s="58"/>
      <c r="K11" s="58"/>
      <c r="L11" s="58"/>
      <c r="M11" s="58"/>
    </row>
    <row r="12" ht="19.8" customHeight="1" spans="2:13">
      <c r="B12" s="59" t="s">
        <v>188</v>
      </c>
      <c r="C12" s="60" t="s">
        <v>189</v>
      </c>
      <c r="D12" s="58">
        <f>E12+H12</f>
        <v>2941.08</v>
      </c>
      <c r="E12" s="58">
        <f>8.06+2831.02</f>
        <v>2839.08</v>
      </c>
      <c r="F12" s="58"/>
      <c r="G12" s="58"/>
      <c r="H12" s="58">
        <v>102</v>
      </c>
      <c r="I12" s="58"/>
      <c r="J12" s="58"/>
      <c r="K12" s="58"/>
      <c r="L12" s="58"/>
      <c r="M12" s="58"/>
    </row>
    <row r="13" ht="18.1" customHeight="1" spans="2:13">
      <c r="B13" s="59" t="s">
        <v>190</v>
      </c>
      <c r="C13" s="60" t="s">
        <v>191</v>
      </c>
      <c r="D13" s="58">
        <v>500</v>
      </c>
      <c r="E13" s="58">
        <v>500</v>
      </c>
      <c r="F13" s="58"/>
      <c r="G13" s="58"/>
      <c r="H13" s="58"/>
      <c r="I13" s="58"/>
      <c r="J13" s="58"/>
      <c r="K13" s="58"/>
      <c r="L13" s="58"/>
      <c r="M13" s="58"/>
    </row>
    <row r="14" ht="19.8" customHeight="1" spans="2:13">
      <c r="B14" s="59" t="s">
        <v>192</v>
      </c>
      <c r="C14" s="60" t="s">
        <v>193</v>
      </c>
      <c r="D14" s="58">
        <v>500</v>
      </c>
      <c r="E14" s="58">
        <v>500</v>
      </c>
      <c r="F14" s="58"/>
      <c r="G14" s="58"/>
      <c r="H14" s="58"/>
      <c r="I14" s="58"/>
      <c r="J14" s="58"/>
      <c r="K14" s="58"/>
      <c r="L14" s="58"/>
      <c r="M14" s="58"/>
    </row>
    <row r="15" ht="20.7" customHeight="1" spans="2:13">
      <c r="B15" s="56" t="s">
        <v>45</v>
      </c>
      <c r="C15" s="57" t="s">
        <v>16</v>
      </c>
      <c r="D15" s="58">
        <v>378.65</v>
      </c>
      <c r="E15" s="58">
        <v>378.65</v>
      </c>
      <c r="F15" s="58"/>
      <c r="G15" s="58"/>
      <c r="H15" s="58"/>
      <c r="I15" s="58"/>
      <c r="J15" s="58"/>
      <c r="K15" s="58"/>
      <c r="L15" s="58"/>
      <c r="M15" s="58"/>
    </row>
    <row r="16" ht="18.1" customHeight="1" spans="2:13">
      <c r="B16" s="59" t="s">
        <v>194</v>
      </c>
      <c r="C16" s="60" t="s">
        <v>195</v>
      </c>
      <c r="D16" s="58">
        <v>378.65</v>
      </c>
      <c r="E16" s="58">
        <v>378.65</v>
      </c>
      <c r="F16" s="58"/>
      <c r="G16" s="58"/>
      <c r="H16" s="58"/>
      <c r="I16" s="58"/>
      <c r="J16" s="58"/>
      <c r="K16" s="58"/>
      <c r="L16" s="58"/>
      <c r="M16" s="58"/>
    </row>
    <row r="17" ht="19.8" customHeight="1" spans="2:13">
      <c r="B17" s="59" t="s">
        <v>196</v>
      </c>
      <c r="C17" s="60" t="s">
        <v>197</v>
      </c>
      <c r="D17" s="58">
        <v>252.43</v>
      </c>
      <c r="E17" s="58">
        <v>252.43</v>
      </c>
      <c r="F17" s="58"/>
      <c r="G17" s="58"/>
      <c r="H17" s="58"/>
      <c r="I17" s="58"/>
      <c r="J17" s="58"/>
      <c r="K17" s="58"/>
      <c r="L17" s="58"/>
      <c r="M17" s="58"/>
    </row>
    <row r="18" ht="19.8" customHeight="1" spans="2:13">
      <c r="B18" s="59" t="s">
        <v>198</v>
      </c>
      <c r="C18" s="60" t="s">
        <v>199</v>
      </c>
      <c r="D18" s="58">
        <v>126.22</v>
      </c>
      <c r="E18" s="58">
        <v>126.22</v>
      </c>
      <c r="F18" s="58"/>
      <c r="G18" s="58"/>
      <c r="H18" s="58"/>
      <c r="I18" s="58"/>
      <c r="J18" s="58"/>
      <c r="K18" s="58"/>
      <c r="L18" s="58"/>
      <c r="M18" s="58"/>
    </row>
    <row r="19" ht="20.7" customHeight="1" spans="2:13">
      <c r="B19" s="56" t="s">
        <v>56</v>
      </c>
      <c r="C19" s="57" t="s">
        <v>18</v>
      </c>
      <c r="D19" s="58">
        <v>108.24</v>
      </c>
      <c r="E19" s="58">
        <v>108.24</v>
      </c>
      <c r="F19" s="58"/>
      <c r="G19" s="58"/>
      <c r="H19" s="58"/>
      <c r="I19" s="58"/>
      <c r="J19" s="58"/>
      <c r="K19" s="58"/>
      <c r="L19" s="58"/>
      <c r="M19" s="58"/>
    </row>
    <row r="20" ht="18.1" customHeight="1" spans="2:13">
      <c r="B20" s="59" t="s">
        <v>200</v>
      </c>
      <c r="C20" s="60" t="s">
        <v>201</v>
      </c>
      <c r="D20" s="58">
        <v>108.24</v>
      </c>
      <c r="E20" s="58">
        <v>108.24</v>
      </c>
      <c r="F20" s="58"/>
      <c r="G20" s="58"/>
      <c r="H20" s="58"/>
      <c r="I20" s="58"/>
      <c r="J20" s="58"/>
      <c r="K20" s="58"/>
      <c r="L20" s="58"/>
      <c r="M20" s="58"/>
    </row>
    <row r="21" ht="19.8" customHeight="1" spans="2:13">
      <c r="B21" s="59" t="s">
        <v>202</v>
      </c>
      <c r="C21" s="60" t="s">
        <v>203</v>
      </c>
      <c r="D21" s="58">
        <v>92</v>
      </c>
      <c r="E21" s="58">
        <v>92</v>
      </c>
      <c r="F21" s="58"/>
      <c r="G21" s="58"/>
      <c r="H21" s="58"/>
      <c r="I21" s="58"/>
      <c r="J21" s="58"/>
      <c r="K21" s="58"/>
      <c r="L21" s="58"/>
      <c r="M21" s="58"/>
    </row>
    <row r="22" ht="19.8" customHeight="1" spans="2:13">
      <c r="B22" s="59" t="s">
        <v>204</v>
      </c>
      <c r="C22" s="60" t="s">
        <v>205</v>
      </c>
      <c r="D22" s="58">
        <v>16.24</v>
      </c>
      <c r="E22" s="58">
        <v>16.24</v>
      </c>
      <c r="F22" s="58"/>
      <c r="G22" s="58"/>
      <c r="H22" s="58"/>
      <c r="I22" s="58"/>
      <c r="J22" s="58"/>
      <c r="K22" s="58"/>
      <c r="L22" s="58"/>
      <c r="M22" s="58"/>
    </row>
    <row r="23" ht="20.7" customHeight="1" spans="2:13">
      <c r="B23" s="56" t="s">
        <v>63</v>
      </c>
      <c r="C23" s="57" t="s">
        <v>19</v>
      </c>
      <c r="D23" s="58">
        <v>235.32</v>
      </c>
      <c r="E23" s="58">
        <v>235.32</v>
      </c>
      <c r="F23" s="58"/>
      <c r="G23" s="58"/>
      <c r="H23" s="58"/>
      <c r="I23" s="58"/>
      <c r="J23" s="58"/>
      <c r="K23" s="58"/>
      <c r="L23" s="58"/>
      <c r="M23" s="58"/>
    </row>
    <row r="24" ht="18.1" customHeight="1" spans="2:13">
      <c r="B24" s="59" t="s">
        <v>206</v>
      </c>
      <c r="C24" s="60" t="s">
        <v>207</v>
      </c>
      <c r="D24" s="58">
        <v>235.32</v>
      </c>
      <c r="E24" s="58">
        <v>235.32</v>
      </c>
      <c r="F24" s="58"/>
      <c r="G24" s="58"/>
      <c r="H24" s="58"/>
      <c r="I24" s="58"/>
      <c r="J24" s="58"/>
      <c r="K24" s="58"/>
      <c r="L24" s="58"/>
      <c r="M24" s="58"/>
    </row>
    <row r="25" ht="19.8" customHeight="1" spans="2:13">
      <c r="B25" s="59" t="s">
        <v>208</v>
      </c>
      <c r="C25" s="60" t="s">
        <v>209</v>
      </c>
      <c r="D25" s="58">
        <v>206.98</v>
      </c>
      <c r="E25" s="58">
        <v>206.98</v>
      </c>
      <c r="F25" s="58"/>
      <c r="G25" s="58"/>
      <c r="H25" s="58"/>
      <c r="I25" s="58"/>
      <c r="J25" s="58"/>
      <c r="K25" s="58"/>
      <c r="L25" s="58"/>
      <c r="M25" s="58"/>
    </row>
    <row r="26" ht="19.8" customHeight="1" spans="2:13">
      <c r="B26" s="59" t="s">
        <v>210</v>
      </c>
      <c r="C26" s="60" t="s">
        <v>211</v>
      </c>
      <c r="D26" s="58">
        <v>28.34</v>
      </c>
      <c r="E26" s="58">
        <v>28.34</v>
      </c>
      <c r="F26" s="58"/>
      <c r="G26" s="58"/>
      <c r="H26" s="58"/>
      <c r="I26" s="58"/>
      <c r="J26" s="58"/>
      <c r="K26" s="58"/>
      <c r="L26" s="58"/>
      <c r="M26" s="58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5"/>
  <sheetViews>
    <sheetView workbookViewId="0">
      <selection activeCell="E8" sqref="E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"/>
      <c r="B1" s="21" t="s">
        <v>212</v>
      </c>
    </row>
    <row r="2" ht="16.35" customHeight="1"/>
    <row r="3" ht="16.35" customHeight="1" spans="2:6">
      <c r="B3" s="46" t="s">
        <v>213</v>
      </c>
      <c r="C3" s="46"/>
      <c r="D3" s="46"/>
      <c r="E3" s="46"/>
      <c r="F3" s="46"/>
    </row>
    <row r="4" ht="16.35" customHeight="1" spans="2:6">
      <c r="B4" s="46"/>
      <c r="C4" s="46"/>
      <c r="D4" s="46"/>
      <c r="E4" s="46"/>
      <c r="F4" s="46"/>
    </row>
    <row r="5" ht="16.35" customHeight="1" spans="2:6">
      <c r="B5" s="47"/>
      <c r="C5" s="47"/>
      <c r="D5" s="47"/>
      <c r="E5" s="47"/>
      <c r="F5" s="47"/>
    </row>
    <row r="6" ht="18.95" customHeight="1" spans="2:6">
      <c r="B6" s="47"/>
      <c r="C6" s="47"/>
      <c r="D6" s="47"/>
      <c r="E6" s="47"/>
      <c r="F6" s="48" t="s">
        <v>2</v>
      </c>
    </row>
    <row r="7" ht="31.9" customHeight="1" spans="2:6">
      <c r="B7" s="36" t="s">
        <v>75</v>
      </c>
      <c r="C7" s="36" t="s">
        <v>32</v>
      </c>
      <c r="D7" s="36" t="s">
        <v>76</v>
      </c>
      <c r="E7" s="36" t="s">
        <v>138</v>
      </c>
      <c r="F7" s="36" t="s">
        <v>214</v>
      </c>
    </row>
    <row r="8" ht="23.25" customHeight="1" spans="2:6">
      <c r="B8" s="37" t="s">
        <v>7</v>
      </c>
      <c r="C8" s="37"/>
      <c r="D8" s="38">
        <f>D9+D14+D18+D22</f>
        <v>4163.29</v>
      </c>
      <c r="E8" s="38">
        <f>E9+E14+E18+E22</f>
        <v>3369.23</v>
      </c>
      <c r="F8" s="38">
        <f>F9+F14+F18+F22</f>
        <v>794.06</v>
      </c>
    </row>
    <row r="9" ht="21.55" customHeight="1" spans="2:6">
      <c r="B9" s="45" t="s">
        <v>36</v>
      </c>
      <c r="C9" s="49" t="s">
        <v>14</v>
      </c>
      <c r="D9" s="40">
        <f>E9+F9</f>
        <v>3441.08</v>
      </c>
      <c r="E9" s="40">
        <v>2647.02</v>
      </c>
      <c r="F9" s="40">
        <f>8.06+786</f>
        <v>794.06</v>
      </c>
    </row>
    <row r="10" ht="20.7" customHeight="1" spans="2:6">
      <c r="B10" s="39" t="s">
        <v>215</v>
      </c>
      <c r="C10" s="50" t="s">
        <v>216</v>
      </c>
      <c r="D10" s="40">
        <f>E10+F10</f>
        <v>2941.08</v>
      </c>
      <c r="E10" s="40">
        <v>2647.02</v>
      </c>
      <c r="F10" s="40">
        <f>8.06+286</f>
        <v>294.06</v>
      </c>
    </row>
    <row r="11" ht="20.7" customHeight="1" spans="2:6">
      <c r="B11" s="39" t="s">
        <v>217</v>
      </c>
      <c r="C11" s="50" t="s">
        <v>218</v>
      </c>
      <c r="D11" s="40">
        <f>E11+F11</f>
        <v>2941.08</v>
      </c>
      <c r="E11" s="40">
        <v>2647.02</v>
      </c>
      <c r="F11" s="40">
        <f>8.06+286</f>
        <v>294.06</v>
      </c>
    </row>
    <row r="12" ht="20.7" customHeight="1" spans="2:6">
      <c r="B12" s="39" t="s">
        <v>219</v>
      </c>
      <c r="C12" s="50" t="s">
        <v>220</v>
      </c>
      <c r="D12" s="40">
        <v>500</v>
      </c>
      <c r="E12" s="40"/>
      <c r="F12" s="40">
        <v>500</v>
      </c>
    </row>
    <row r="13" ht="20.7" customHeight="1" spans="2:6">
      <c r="B13" s="39" t="s">
        <v>221</v>
      </c>
      <c r="C13" s="50" t="s">
        <v>222</v>
      </c>
      <c r="D13" s="40">
        <v>500</v>
      </c>
      <c r="E13" s="40"/>
      <c r="F13" s="40">
        <v>500</v>
      </c>
    </row>
    <row r="14" ht="21.55" customHeight="1" spans="2:6">
      <c r="B14" s="45" t="s">
        <v>45</v>
      </c>
      <c r="C14" s="49" t="s">
        <v>16</v>
      </c>
      <c r="D14" s="40">
        <v>378.65</v>
      </c>
      <c r="E14" s="40">
        <v>378.65</v>
      </c>
      <c r="F14" s="40"/>
    </row>
    <row r="15" ht="20.7" customHeight="1" spans="2:6">
      <c r="B15" s="39" t="s">
        <v>223</v>
      </c>
      <c r="C15" s="50" t="s">
        <v>224</v>
      </c>
      <c r="D15" s="40">
        <v>378.65</v>
      </c>
      <c r="E15" s="40">
        <v>378.65</v>
      </c>
      <c r="F15" s="40"/>
    </row>
    <row r="16" ht="20.7" customHeight="1" spans="2:6">
      <c r="B16" s="39" t="s">
        <v>225</v>
      </c>
      <c r="C16" s="50" t="s">
        <v>226</v>
      </c>
      <c r="D16" s="40">
        <v>252.43</v>
      </c>
      <c r="E16" s="40">
        <v>252.43</v>
      </c>
      <c r="F16" s="40"/>
    </row>
    <row r="17" ht="20.7" customHeight="1" spans="2:6">
      <c r="B17" s="39" t="s">
        <v>227</v>
      </c>
      <c r="C17" s="50" t="s">
        <v>228</v>
      </c>
      <c r="D17" s="40">
        <v>126.22</v>
      </c>
      <c r="E17" s="40">
        <v>126.22</v>
      </c>
      <c r="F17" s="40"/>
    </row>
    <row r="18" ht="21.55" customHeight="1" spans="2:6">
      <c r="B18" s="45" t="s">
        <v>56</v>
      </c>
      <c r="C18" s="49" t="s">
        <v>18</v>
      </c>
      <c r="D18" s="40">
        <v>108.24</v>
      </c>
      <c r="E18" s="40">
        <v>108.24</v>
      </c>
      <c r="F18" s="40"/>
    </row>
    <row r="19" ht="20.7" customHeight="1" spans="2:6">
      <c r="B19" s="39" t="s">
        <v>229</v>
      </c>
      <c r="C19" s="50" t="s">
        <v>230</v>
      </c>
      <c r="D19" s="40">
        <v>108.24</v>
      </c>
      <c r="E19" s="40">
        <v>108.24</v>
      </c>
      <c r="F19" s="40"/>
    </row>
    <row r="20" ht="20.7" customHeight="1" spans="2:6">
      <c r="B20" s="39" t="s">
        <v>231</v>
      </c>
      <c r="C20" s="50" t="s">
        <v>232</v>
      </c>
      <c r="D20" s="40">
        <v>92</v>
      </c>
      <c r="E20" s="40">
        <v>92</v>
      </c>
      <c r="F20" s="40"/>
    </row>
    <row r="21" ht="20.7" customHeight="1" spans="2:6">
      <c r="B21" s="39" t="s">
        <v>233</v>
      </c>
      <c r="C21" s="50" t="s">
        <v>234</v>
      </c>
      <c r="D21" s="40">
        <v>16.24</v>
      </c>
      <c r="E21" s="40">
        <v>16.24</v>
      </c>
      <c r="F21" s="40"/>
    </row>
    <row r="22" ht="21.55" customHeight="1" spans="2:6">
      <c r="B22" s="45" t="s">
        <v>63</v>
      </c>
      <c r="C22" s="49" t="s">
        <v>19</v>
      </c>
      <c r="D22" s="40">
        <v>235.32</v>
      </c>
      <c r="E22" s="40">
        <v>235.32</v>
      </c>
      <c r="F22" s="40"/>
    </row>
    <row r="23" ht="20.7" customHeight="1" spans="2:6">
      <c r="B23" s="39" t="s">
        <v>235</v>
      </c>
      <c r="C23" s="50" t="s">
        <v>236</v>
      </c>
      <c r="D23" s="40">
        <v>235.32</v>
      </c>
      <c r="E23" s="40">
        <v>235.32</v>
      </c>
      <c r="F23" s="40"/>
    </row>
    <row r="24" ht="20.7" customHeight="1" spans="2:6">
      <c r="B24" s="39" t="s">
        <v>237</v>
      </c>
      <c r="C24" s="50" t="s">
        <v>238</v>
      </c>
      <c r="D24" s="40">
        <v>206.98</v>
      </c>
      <c r="E24" s="40">
        <v>206.98</v>
      </c>
      <c r="F24" s="40"/>
    </row>
    <row r="25" ht="20.7" customHeight="1" spans="2:6">
      <c r="B25" s="39" t="s">
        <v>239</v>
      </c>
      <c r="C25" s="50" t="s">
        <v>240</v>
      </c>
      <c r="D25" s="40">
        <v>28.34</v>
      </c>
      <c r="E25" s="40">
        <v>28.34</v>
      </c>
      <c r="F25" s="40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6"/>
  <sheetViews>
    <sheetView workbookViewId="0">
      <selection activeCell="E23" sqref="E23"/>
    </sheetView>
  </sheetViews>
  <sheetFormatPr defaultColWidth="10" defaultRowHeight="13.5" outlineLevelCol="3"/>
  <cols>
    <col min="1" max="1" width="0.266666666666667" customWidth="1"/>
    <col min="2" max="2" width="14.5166666666667" customWidth="1"/>
    <col min="3" max="3" width="40.9833333333333" customWidth="1"/>
    <col min="4" max="4" width="28.6333333333333" customWidth="1"/>
  </cols>
  <sheetData>
    <row r="1" ht="16.35" customHeight="1" spans="1:2">
      <c r="A1" s="3"/>
      <c r="B1" s="21" t="s">
        <v>241</v>
      </c>
    </row>
    <row r="2" ht="16.35" customHeight="1"/>
    <row r="3" ht="51.75" customHeight="1" spans="2:4">
      <c r="B3" s="44" t="s">
        <v>242</v>
      </c>
      <c r="C3" s="44"/>
      <c r="D3" s="44"/>
    </row>
    <row r="4" ht="27.6" customHeight="1" spans="2:4">
      <c r="B4" s="33" t="s">
        <v>72</v>
      </c>
      <c r="C4" s="33"/>
      <c r="D4" s="33"/>
    </row>
    <row r="5" ht="19.8" customHeight="1" spans="4:4">
      <c r="D5" s="34" t="s">
        <v>2</v>
      </c>
    </row>
    <row r="6" ht="37.05" customHeight="1" spans="2:4">
      <c r="B6" s="35" t="s">
        <v>137</v>
      </c>
      <c r="C6" s="35"/>
      <c r="D6" s="35" t="s">
        <v>214</v>
      </c>
    </row>
    <row r="7" ht="27.6" customHeight="1" spans="2:4">
      <c r="B7" s="36" t="s">
        <v>75</v>
      </c>
      <c r="C7" s="36" t="s">
        <v>32</v>
      </c>
      <c r="D7" s="35"/>
    </row>
    <row r="8" ht="20.7" customHeight="1" spans="2:4">
      <c r="B8" s="37" t="s">
        <v>7</v>
      </c>
      <c r="C8" s="37"/>
      <c r="D8" s="38">
        <f>D9+D12+D14</f>
        <v>692.06</v>
      </c>
    </row>
    <row r="9" ht="19.8" customHeight="1" spans="2:4">
      <c r="B9" s="45" t="s">
        <v>99</v>
      </c>
      <c r="C9" s="45" t="s">
        <v>100</v>
      </c>
      <c r="D9" s="40">
        <f>SUM(D10:D11)</f>
        <v>184.01</v>
      </c>
    </row>
    <row r="10" ht="18.95" customHeight="1" spans="2:4">
      <c r="B10" s="39">
        <v>30201</v>
      </c>
      <c r="C10" s="39" t="s">
        <v>243</v>
      </c>
      <c r="D10" s="40">
        <v>0.01</v>
      </c>
    </row>
    <row r="11" ht="18.95" customHeight="1" spans="2:4">
      <c r="B11" s="39" t="s">
        <v>244</v>
      </c>
      <c r="C11" s="39" t="s">
        <v>245</v>
      </c>
      <c r="D11" s="40">
        <f>184</f>
        <v>184</v>
      </c>
    </row>
    <row r="12" ht="18.95" customHeight="1" spans="2:4">
      <c r="B12" s="39">
        <v>303</v>
      </c>
      <c r="C12" s="41" t="s">
        <v>126</v>
      </c>
      <c r="D12" s="40">
        <v>5.19</v>
      </c>
    </row>
    <row r="13" ht="18.95" customHeight="1" spans="2:4">
      <c r="B13" s="39">
        <v>30308</v>
      </c>
      <c r="C13" s="39" t="s">
        <v>246</v>
      </c>
      <c r="D13" s="40">
        <v>5.19</v>
      </c>
    </row>
    <row r="14" ht="19.8" customHeight="1" spans="2:4">
      <c r="B14" s="45" t="s">
        <v>131</v>
      </c>
      <c r="C14" s="45" t="s">
        <v>132</v>
      </c>
      <c r="D14" s="40">
        <f>SUM(D15:D16)</f>
        <v>502.86</v>
      </c>
    </row>
    <row r="15" ht="19.8" customHeight="1" spans="2:4">
      <c r="B15" s="45">
        <v>31002</v>
      </c>
      <c r="C15" s="45" t="s">
        <v>247</v>
      </c>
      <c r="D15" s="40">
        <v>2.86</v>
      </c>
    </row>
    <row r="16" ht="18.95" customHeight="1" spans="2:4">
      <c r="B16" s="39" t="s">
        <v>248</v>
      </c>
      <c r="C16" s="39" t="s">
        <v>249</v>
      </c>
      <c r="D16" s="40">
        <f>500</f>
        <v>500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4"/>
  <sheetViews>
    <sheetView workbookViewId="0">
      <selection activeCell="C13" sqref="C13"/>
    </sheetView>
  </sheetViews>
  <sheetFormatPr defaultColWidth="10" defaultRowHeight="13.5" outlineLevelCol="3"/>
  <cols>
    <col min="1" max="1" width="0.266666666666667" customWidth="1"/>
    <col min="2" max="2" width="15.7416666666667" customWidth="1"/>
    <col min="3" max="3" width="36.5" customWidth="1"/>
    <col min="4" max="4" width="33.5166666666667" customWidth="1"/>
  </cols>
  <sheetData>
    <row r="1" ht="16.35" customHeight="1" spans="1:2">
      <c r="A1" s="3"/>
      <c r="B1" s="21" t="s">
        <v>250</v>
      </c>
    </row>
    <row r="2" ht="16.35" customHeight="1"/>
    <row r="3" ht="51.75" customHeight="1" spans="2:4">
      <c r="B3" s="32" t="s">
        <v>242</v>
      </c>
      <c r="C3" s="32"/>
      <c r="D3" s="32"/>
    </row>
    <row r="4" ht="27.6" customHeight="1" spans="2:4">
      <c r="B4" s="33" t="s">
        <v>136</v>
      </c>
      <c r="C4" s="33"/>
      <c r="D4" s="33"/>
    </row>
    <row r="5" ht="19.8" customHeight="1" spans="4:4">
      <c r="D5" s="34" t="s">
        <v>2</v>
      </c>
    </row>
    <row r="6" ht="39.65" customHeight="1" spans="2:4">
      <c r="B6" s="35" t="s">
        <v>137</v>
      </c>
      <c r="C6" s="35"/>
      <c r="D6" s="35" t="s">
        <v>214</v>
      </c>
    </row>
    <row r="7" ht="31.05" customHeight="1" spans="2:4">
      <c r="B7" s="36" t="s">
        <v>75</v>
      </c>
      <c r="C7" s="36" t="s">
        <v>32</v>
      </c>
      <c r="D7" s="35"/>
    </row>
    <row r="8" ht="20.7" customHeight="1" spans="2:4">
      <c r="B8" s="37" t="s">
        <v>7</v>
      </c>
      <c r="C8" s="37"/>
      <c r="D8" s="38">
        <f>D9+D11+D13</f>
        <v>692.06</v>
      </c>
    </row>
    <row r="9" ht="19.8" customHeight="1" spans="2:4">
      <c r="B9" s="39" t="s">
        <v>139</v>
      </c>
      <c r="C9" s="39" t="s">
        <v>140</v>
      </c>
      <c r="D9" s="40">
        <f>0.01+184</f>
        <v>184.01</v>
      </c>
    </row>
    <row r="10" ht="18.95" customHeight="1" spans="2:4">
      <c r="B10" s="39" t="s">
        <v>143</v>
      </c>
      <c r="C10" s="39" t="s">
        <v>144</v>
      </c>
      <c r="D10" s="40">
        <f>0.01+184</f>
        <v>184.01</v>
      </c>
    </row>
    <row r="11" ht="19.8" customHeight="1" spans="2:4">
      <c r="B11" s="39" t="s">
        <v>145</v>
      </c>
      <c r="C11" s="39" t="s">
        <v>146</v>
      </c>
      <c r="D11" s="40">
        <f>2.86+500</f>
        <v>502.86</v>
      </c>
    </row>
    <row r="12" ht="18.95" customHeight="1" spans="2:4">
      <c r="B12" s="39" t="s">
        <v>147</v>
      </c>
      <c r="C12" s="39" t="s">
        <v>148</v>
      </c>
      <c r="D12" s="40">
        <f>2.86+500</f>
        <v>502.86</v>
      </c>
    </row>
    <row r="13" ht="16.5" spans="2:4">
      <c r="B13" s="39">
        <v>509</v>
      </c>
      <c r="C13" s="41" t="s">
        <v>126</v>
      </c>
      <c r="D13" s="42">
        <v>5.19</v>
      </c>
    </row>
    <row r="14" ht="16.5" spans="2:4">
      <c r="B14" s="39">
        <v>50902</v>
      </c>
      <c r="C14" s="39" t="s">
        <v>246</v>
      </c>
      <c r="D14" s="43">
        <v>5.19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Y10"/>
  <sheetViews>
    <sheetView workbookViewId="0">
      <selection activeCell="E18" sqref="E18"/>
    </sheetView>
  </sheetViews>
  <sheetFormatPr defaultColWidth="10" defaultRowHeight="13.5"/>
  <cols>
    <col min="1" max="1" width="11.5" customWidth="1"/>
    <col min="2" max="2" width="9.875" customWidth="1"/>
    <col min="3" max="3" width="9.5" style="20" customWidth="1"/>
    <col min="4" max="4" width="12" style="20" customWidth="1"/>
    <col min="5" max="6" width="8.625" style="20" customWidth="1"/>
    <col min="7" max="7" width="7.05833333333333" customWidth="1"/>
    <col min="8" max="8" width="11.125" customWidth="1"/>
    <col min="9" max="9" width="10.75" customWidth="1"/>
    <col min="10" max="10" width="12.125" customWidth="1"/>
    <col min="11" max="11" width="13.25" customWidth="1"/>
    <col min="12" max="24" width="4.625" customWidth="1"/>
    <col min="25" max="25" width="9.125" customWidth="1"/>
    <col min="26" max="29" width="9.76666666666667" customWidth="1"/>
  </cols>
  <sheetData>
    <row r="1" customFormat="1" ht="16.35" customHeight="1" spans="1:6">
      <c r="A1" s="21" t="s">
        <v>251</v>
      </c>
      <c r="C1" s="20"/>
      <c r="D1" s="20"/>
      <c r="E1" s="20"/>
      <c r="F1" s="20"/>
    </row>
    <row r="2" customFormat="1" ht="28" customHeight="1" spans="1:25">
      <c r="A2" s="22" t="s">
        <v>252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customFormat="1" ht="8" customHeight="1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customFormat="1" ht="14" customHeight="1" spans="3:25">
      <c r="C4" s="20"/>
      <c r="D4" s="20"/>
      <c r="E4" s="20"/>
      <c r="F4" s="20"/>
      <c r="X4" s="31" t="s">
        <v>253</v>
      </c>
      <c r="Y4" s="5"/>
    </row>
    <row r="5" customFormat="1" ht="33.6" customHeight="1" spans="1:25">
      <c r="A5" s="23" t="s">
        <v>254</v>
      </c>
      <c r="B5" s="23" t="s">
        <v>255</v>
      </c>
      <c r="C5" s="23" t="s">
        <v>256</v>
      </c>
      <c r="D5" s="23" t="s">
        <v>257</v>
      </c>
      <c r="E5" s="23" t="s">
        <v>258</v>
      </c>
      <c r="F5" s="23" t="s">
        <v>259</v>
      </c>
      <c r="G5" s="23" t="s">
        <v>260</v>
      </c>
      <c r="H5" s="23" t="s">
        <v>261</v>
      </c>
      <c r="I5" s="23" t="s">
        <v>76</v>
      </c>
      <c r="J5" s="23" t="s">
        <v>8</v>
      </c>
      <c r="K5" s="23"/>
      <c r="L5" s="23"/>
      <c r="M5" s="23"/>
      <c r="N5" s="23"/>
      <c r="O5" s="23" t="s">
        <v>9</v>
      </c>
      <c r="P5" s="23"/>
      <c r="Q5" s="23"/>
      <c r="R5" s="23" t="s">
        <v>10</v>
      </c>
      <c r="S5" s="23" t="s">
        <v>168</v>
      </c>
      <c r="T5" s="23" t="s">
        <v>262</v>
      </c>
      <c r="U5" s="23"/>
      <c r="V5" s="23"/>
      <c r="W5" s="23"/>
      <c r="X5" s="23"/>
      <c r="Y5" s="23"/>
    </row>
    <row r="6" customFormat="1" ht="38.8" customHeight="1" spans="1:25">
      <c r="A6" s="23"/>
      <c r="B6" s="23"/>
      <c r="C6" s="23"/>
      <c r="D6" s="23"/>
      <c r="E6" s="23"/>
      <c r="F6" s="23"/>
      <c r="G6" s="23"/>
      <c r="H6" s="23"/>
      <c r="I6" s="23"/>
      <c r="J6" s="23" t="s">
        <v>33</v>
      </c>
      <c r="K6" s="23" t="s">
        <v>13</v>
      </c>
      <c r="L6" s="23" t="s">
        <v>263</v>
      </c>
      <c r="M6" s="23" t="s">
        <v>264</v>
      </c>
      <c r="N6" s="23" t="s">
        <v>265</v>
      </c>
      <c r="O6" s="23" t="s">
        <v>33</v>
      </c>
      <c r="P6" s="23" t="s">
        <v>9</v>
      </c>
      <c r="Q6" s="23" t="s">
        <v>266</v>
      </c>
      <c r="R6" s="23"/>
      <c r="S6" s="23"/>
      <c r="T6" s="23" t="s">
        <v>33</v>
      </c>
      <c r="U6" s="23" t="s">
        <v>169</v>
      </c>
      <c r="V6" s="23" t="s">
        <v>170</v>
      </c>
      <c r="W6" s="23" t="s">
        <v>267</v>
      </c>
      <c r="X6" s="23" t="s">
        <v>172</v>
      </c>
      <c r="Y6" s="23" t="s">
        <v>268</v>
      </c>
    </row>
    <row r="7" customFormat="1" ht="35" customHeight="1" spans="1:25">
      <c r="A7" s="24"/>
      <c r="B7" s="24"/>
      <c r="C7" s="25"/>
      <c r="D7" s="26"/>
      <c r="E7" s="25"/>
      <c r="F7" s="26"/>
      <c r="G7" s="24"/>
      <c r="H7" s="27" t="s">
        <v>269</v>
      </c>
      <c r="I7" s="30">
        <v>500</v>
      </c>
      <c r="J7" s="30">
        <v>500</v>
      </c>
      <c r="K7" s="30">
        <v>500</v>
      </c>
      <c r="L7" s="30" t="s">
        <v>270</v>
      </c>
      <c r="M7" s="30" t="s">
        <v>270</v>
      </c>
      <c r="N7" s="30" t="s">
        <v>270</v>
      </c>
      <c r="O7" s="30" t="s">
        <v>270</v>
      </c>
      <c r="P7" s="30" t="s">
        <v>270</v>
      </c>
      <c r="Q7" s="30" t="s">
        <v>270</v>
      </c>
      <c r="R7" s="30" t="s">
        <v>270</v>
      </c>
      <c r="S7" s="30" t="s">
        <v>270</v>
      </c>
      <c r="T7" s="30" t="s">
        <v>270</v>
      </c>
      <c r="U7" s="30" t="s">
        <v>270</v>
      </c>
      <c r="V7" s="30" t="s">
        <v>270</v>
      </c>
      <c r="W7" s="30" t="s">
        <v>270</v>
      </c>
      <c r="X7" s="30" t="s">
        <v>270</v>
      </c>
      <c r="Y7" s="30" t="s">
        <v>270</v>
      </c>
    </row>
    <row r="8" customFormat="1" ht="35" customHeight="1" spans="1:25">
      <c r="A8" s="28" t="s">
        <v>271</v>
      </c>
      <c r="B8" s="29"/>
      <c r="C8" s="28"/>
      <c r="D8" s="28"/>
      <c r="E8" s="25"/>
      <c r="F8" s="25"/>
      <c r="G8" s="24"/>
      <c r="H8" s="24"/>
      <c r="I8" s="30">
        <v>500</v>
      </c>
      <c r="J8" s="30">
        <v>500</v>
      </c>
      <c r="K8" s="30">
        <v>500</v>
      </c>
      <c r="L8" s="30" t="s">
        <v>270</v>
      </c>
      <c r="M8" s="30" t="s">
        <v>270</v>
      </c>
      <c r="N8" s="30" t="s">
        <v>270</v>
      </c>
      <c r="O8" s="30" t="s">
        <v>270</v>
      </c>
      <c r="P8" s="30" t="s">
        <v>270</v>
      </c>
      <c r="Q8" s="30" t="s">
        <v>270</v>
      </c>
      <c r="R8" s="30" t="s">
        <v>270</v>
      </c>
      <c r="S8" s="30" t="s">
        <v>270</v>
      </c>
      <c r="T8" s="30" t="s">
        <v>270</v>
      </c>
      <c r="U8" s="30" t="s">
        <v>270</v>
      </c>
      <c r="V8" s="30" t="s">
        <v>270</v>
      </c>
      <c r="W8" s="30" t="s">
        <v>270</v>
      </c>
      <c r="X8" s="30" t="s">
        <v>270</v>
      </c>
      <c r="Y8" s="30" t="s">
        <v>270</v>
      </c>
    </row>
    <row r="9" customFormat="1" ht="35" customHeight="1" spans="1:25">
      <c r="A9" s="28" t="s">
        <v>272</v>
      </c>
      <c r="B9" s="29"/>
      <c r="C9" s="28"/>
      <c r="D9" s="28"/>
      <c r="E9" s="25"/>
      <c r="F9" s="25"/>
      <c r="G9" s="24"/>
      <c r="H9" s="24"/>
      <c r="I9" s="30">
        <v>500</v>
      </c>
      <c r="J9" s="30">
        <v>500</v>
      </c>
      <c r="K9" s="30">
        <v>500</v>
      </c>
      <c r="L9" s="30" t="s">
        <v>270</v>
      </c>
      <c r="M9" s="30" t="s">
        <v>270</v>
      </c>
      <c r="N9" s="30" t="s">
        <v>270</v>
      </c>
      <c r="O9" s="30" t="s">
        <v>270</v>
      </c>
      <c r="P9" s="30" t="s">
        <v>270</v>
      </c>
      <c r="Q9" s="30" t="s">
        <v>270</v>
      </c>
      <c r="R9" s="30" t="s">
        <v>270</v>
      </c>
      <c r="S9" s="30" t="s">
        <v>270</v>
      </c>
      <c r="T9" s="30" t="s">
        <v>270</v>
      </c>
      <c r="U9" s="30" t="s">
        <v>270</v>
      </c>
      <c r="V9" s="30" t="s">
        <v>270</v>
      </c>
      <c r="W9" s="30" t="s">
        <v>270</v>
      </c>
      <c r="X9" s="30" t="s">
        <v>270</v>
      </c>
      <c r="Y9" s="30" t="s">
        <v>270</v>
      </c>
    </row>
    <row r="10" customFormat="1" ht="49" customHeight="1" spans="1:25">
      <c r="A10" s="28" t="s">
        <v>273</v>
      </c>
      <c r="B10" s="28" t="s">
        <v>274</v>
      </c>
      <c r="C10" s="28" t="s">
        <v>275</v>
      </c>
      <c r="D10" s="28" t="s">
        <v>276</v>
      </c>
      <c r="E10" s="28" t="s">
        <v>277</v>
      </c>
      <c r="F10" s="28" t="s">
        <v>278</v>
      </c>
      <c r="G10" s="27" t="s">
        <v>279</v>
      </c>
      <c r="H10" s="27" t="s">
        <v>280</v>
      </c>
      <c r="I10" s="30">
        <v>500</v>
      </c>
      <c r="J10" s="30">
        <v>500</v>
      </c>
      <c r="K10" s="30">
        <v>500</v>
      </c>
      <c r="L10" s="30" t="s">
        <v>270</v>
      </c>
      <c r="M10" s="30" t="s">
        <v>270</v>
      </c>
      <c r="N10" s="30" t="s">
        <v>270</v>
      </c>
      <c r="O10" s="30" t="s">
        <v>270</v>
      </c>
      <c r="P10" s="30" t="s">
        <v>270</v>
      </c>
      <c r="Q10" s="30" t="s">
        <v>270</v>
      </c>
      <c r="R10" s="30" t="s">
        <v>270</v>
      </c>
      <c r="S10" s="30" t="s">
        <v>270</v>
      </c>
      <c r="T10" s="30" t="s">
        <v>270</v>
      </c>
      <c r="U10" s="30" t="s">
        <v>270</v>
      </c>
      <c r="V10" s="30" t="s">
        <v>270</v>
      </c>
      <c r="W10" s="30" t="s">
        <v>270</v>
      </c>
      <c r="X10" s="30" t="s">
        <v>270</v>
      </c>
      <c r="Y10" s="30" t="s">
        <v>270</v>
      </c>
    </row>
  </sheetData>
  <mergeCells count="16">
    <mergeCell ref="X4:Y4"/>
    <mergeCell ref="J5:N5"/>
    <mergeCell ref="O5:Q5"/>
    <mergeCell ref="T5:Y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A2:Y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O15" sqref="O15"/>
    </sheetView>
  </sheetViews>
  <sheetFormatPr defaultColWidth="10" defaultRowHeight="13.5"/>
  <cols>
    <col min="1" max="1" width="0.266666666666667" customWidth="1"/>
    <col min="2" max="2" width="9.875" customWidth="1"/>
    <col min="3" max="3" width="18.875" customWidth="1"/>
    <col min="4" max="4" width="7.375" customWidth="1"/>
    <col min="5" max="5" width="14.5" customWidth="1"/>
    <col min="6" max="6" width="7" customWidth="1"/>
    <col min="7" max="7" width="8.875" customWidth="1"/>
    <col min="8" max="8" width="5.125" customWidth="1"/>
    <col min="11" max="11" width="1.125" customWidth="1"/>
    <col min="12" max="12" width="6.125" customWidth="1"/>
    <col min="13" max="13" width="6.5" customWidth="1"/>
  </cols>
  <sheetData>
    <row r="1" s="1" customFormat="1" ht="24.95" customHeight="1" spans="1:3">
      <c r="A1" s="3"/>
      <c r="B1" s="4" t="s">
        <v>281</v>
      </c>
      <c r="C1" s="4"/>
    </row>
    <row r="2" s="1" customFormat="1" ht="52" customHeight="1" spans="1:13">
      <c r="A2" s="5"/>
      <c r="B2" s="6" t="s">
        <v>282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8" customHeight="1" spans="1:14">
      <c r="A3" s="7"/>
      <c r="B3" s="8" t="s">
        <v>283</v>
      </c>
      <c r="C3" s="9" t="s">
        <v>284</v>
      </c>
      <c r="D3" s="9"/>
      <c r="E3" s="9" t="s">
        <v>285</v>
      </c>
      <c r="F3" s="9" t="s">
        <v>286</v>
      </c>
      <c r="G3" s="10"/>
      <c r="H3" s="10"/>
      <c r="I3" s="8" t="s">
        <v>287</v>
      </c>
      <c r="J3" s="9" t="s">
        <v>288</v>
      </c>
      <c r="K3" s="8"/>
      <c r="L3" s="8"/>
      <c r="M3" s="8"/>
      <c r="N3" s="17"/>
    </row>
    <row r="4" s="2" customFormat="1" ht="28" customHeight="1" spans="1:14">
      <c r="A4" s="7"/>
      <c r="B4" s="8" t="s">
        <v>289</v>
      </c>
      <c r="C4" s="9" t="s">
        <v>271</v>
      </c>
      <c r="D4" s="9"/>
      <c r="E4" s="9" t="s">
        <v>290</v>
      </c>
      <c r="F4" s="11" t="s">
        <v>291</v>
      </c>
      <c r="G4" s="12"/>
      <c r="H4" s="13"/>
      <c r="I4" s="8" t="s">
        <v>292</v>
      </c>
      <c r="J4" s="18">
        <v>102</v>
      </c>
      <c r="K4" s="8"/>
      <c r="L4" s="8"/>
      <c r="M4" s="9" t="s">
        <v>293</v>
      </c>
      <c r="N4" s="17"/>
    </row>
    <row r="5" s="2" customFormat="1" ht="28" customHeight="1" spans="1:14">
      <c r="A5" s="7"/>
      <c r="B5" s="8" t="s">
        <v>294</v>
      </c>
      <c r="C5" s="10">
        <v>10</v>
      </c>
      <c r="D5" s="10"/>
      <c r="E5" s="9" t="s">
        <v>295</v>
      </c>
      <c r="F5" s="11" t="s">
        <v>296</v>
      </c>
      <c r="G5" s="12"/>
      <c r="H5" s="13"/>
      <c r="I5" s="8" t="s">
        <v>297</v>
      </c>
      <c r="J5" s="10"/>
      <c r="K5" s="18">
        <v>0</v>
      </c>
      <c r="L5" s="9"/>
      <c r="M5" s="9" t="s">
        <v>293</v>
      </c>
      <c r="N5" s="17"/>
    </row>
    <row r="6" s="2" customFormat="1" ht="28" customHeight="1" spans="1:14">
      <c r="A6" s="7"/>
      <c r="B6" s="8" t="s">
        <v>298</v>
      </c>
      <c r="C6" s="14" t="s">
        <v>299</v>
      </c>
      <c r="D6" s="9"/>
      <c r="E6" s="9"/>
      <c r="F6" s="9"/>
      <c r="G6" s="9"/>
      <c r="H6" s="9"/>
      <c r="I6" s="8" t="s">
        <v>300</v>
      </c>
      <c r="J6" s="10"/>
      <c r="K6" s="18">
        <v>102</v>
      </c>
      <c r="L6" s="9"/>
      <c r="M6" s="9" t="s">
        <v>293</v>
      </c>
      <c r="N6" s="17"/>
    </row>
    <row r="7" s="2" customFormat="1" ht="28" customHeight="1" spans="1:14">
      <c r="A7" s="7"/>
      <c r="B7" s="9"/>
      <c r="C7" s="9"/>
      <c r="D7" s="9"/>
      <c r="E7" s="9"/>
      <c r="F7" s="9"/>
      <c r="G7" s="9"/>
      <c r="H7" s="9"/>
      <c r="I7" s="8" t="s">
        <v>301</v>
      </c>
      <c r="J7" s="10"/>
      <c r="K7" s="18">
        <v>0</v>
      </c>
      <c r="L7" s="9"/>
      <c r="M7" s="9" t="s">
        <v>293</v>
      </c>
      <c r="N7" s="17"/>
    </row>
    <row r="8" s="2" customFormat="1" ht="28" customHeight="1" spans="1:14">
      <c r="A8" s="7"/>
      <c r="B8" s="9"/>
      <c r="C8" s="9"/>
      <c r="D8" s="9"/>
      <c r="E8" s="9"/>
      <c r="F8" s="9"/>
      <c r="G8" s="9"/>
      <c r="H8" s="9"/>
      <c r="I8" s="8" t="s">
        <v>302</v>
      </c>
      <c r="J8" s="10"/>
      <c r="K8" s="18">
        <v>0</v>
      </c>
      <c r="L8" s="9"/>
      <c r="M8" s="9" t="s">
        <v>293</v>
      </c>
      <c r="N8" s="17"/>
    </row>
    <row r="9" s="2" customFormat="1" ht="28" customHeight="1" spans="1:14">
      <c r="A9" s="7"/>
      <c r="B9" s="9"/>
      <c r="C9" s="9"/>
      <c r="D9" s="9"/>
      <c r="E9" s="9"/>
      <c r="F9" s="9"/>
      <c r="G9" s="9"/>
      <c r="H9" s="9"/>
      <c r="I9" s="8" t="s">
        <v>303</v>
      </c>
      <c r="J9" s="10"/>
      <c r="K9" s="18">
        <v>0</v>
      </c>
      <c r="L9" s="9"/>
      <c r="M9" s="9" t="s">
        <v>293</v>
      </c>
      <c r="N9" s="17"/>
    </row>
    <row r="10" s="2" customFormat="1" ht="28" customHeight="1" spans="1:14">
      <c r="A10" s="15"/>
      <c r="B10" s="16" t="s">
        <v>304</v>
      </c>
      <c r="C10" s="16" t="s">
        <v>305</v>
      </c>
      <c r="D10" s="16" t="s">
        <v>306</v>
      </c>
      <c r="E10" s="16"/>
      <c r="F10" s="16" t="s">
        <v>307</v>
      </c>
      <c r="G10" s="16" t="s">
        <v>308</v>
      </c>
      <c r="H10" s="16" t="s">
        <v>309</v>
      </c>
      <c r="I10" s="16" t="s">
        <v>310</v>
      </c>
      <c r="J10" s="16" t="s">
        <v>311</v>
      </c>
      <c r="K10" s="16"/>
      <c r="L10" s="16" t="s">
        <v>312</v>
      </c>
      <c r="M10" s="16"/>
      <c r="N10" s="19"/>
    </row>
    <row r="11" s="2" customFormat="1" ht="28" customHeight="1" spans="2:13">
      <c r="B11" s="9" t="s">
        <v>313</v>
      </c>
      <c r="C11" s="9" t="s">
        <v>314</v>
      </c>
      <c r="D11" s="9" t="s">
        <v>315</v>
      </c>
      <c r="E11" s="9"/>
      <c r="F11" s="10" t="s">
        <v>316</v>
      </c>
      <c r="G11" s="10" t="s">
        <v>317</v>
      </c>
      <c r="H11" s="10" t="s">
        <v>317</v>
      </c>
      <c r="I11" s="10" t="s">
        <v>318</v>
      </c>
      <c r="J11" s="10" t="s">
        <v>319</v>
      </c>
      <c r="K11" s="10"/>
      <c r="L11" s="10" t="s">
        <v>319</v>
      </c>
      <c r="M11" s="10"/>
    </row>
    <row r="12" s="2" customFormat="1" ht="28" customHeight="1" spans="2:13">
      <c r="B12" s="9" t="s">
        <v>313</v>
      </c>
      <c r="C12" s="9" t="s">
        <v>320</v>
      </c>
      <c r="D12" s="9" t="s">
        <v>321</v>
      </c>
      <c r="E12" s="9"/>
      <c r="F12" s="10" t="s">
        <v>316</v>
      </c>
      <c r="G12" s="10" t="s">
        <v>322</v>
      </c>
      <c r="H12" s="10" t="s">
        <v>322</v>
      </c>
      <c r="I12" s="10" t="s">
        <v>323</v>
      </c>
      <c r="J12" s="10" t="s">
        <v>324</v>
      </c>
      <c r="K12" s="10"/>
      <c r="L12" s="10" t="s">
        <v>324</v>
      </c>
      <c r="M12" s="10"/>
    </row>
    <row r="13" s="2" customFormat="1" ht="28" customHeight="1" spans="2:13">
      <c r="B13" s="9" t="s">
        <v>313</v>
      </c>
      <c r="C13" s="9" t="s">
        <v>314</v>
      </c>
      <c r="D13" s="9" t="s">
        <v>325</v>
      </c>
      <c r="E13" s="9"/>
      <c r="F13" s="10" t="s">
        <v>316</v>
      </c>
      <c r="G13" s="10" t="s">
        <v>326</v>
      </c>
      <c r="H13" s="10" t="s">
        <v>326</v>
      </c>
      <c r="I13" s="10" t="s">
        <v>318</v>
      </c>
      <c r="J13" s="10" t="s">
        <v>324</v>
      </c>
      <c r="K13" s="10"/>
      <c r="L13" s="10" t="s">
        <v>324</v>
      </c>
      <c r="M13" s="10"/>
    </row>
    <row r="14" s="2" customFormat="1" ht="28" customHeight="1" spans="2:13">
      <c r="B14" s="9" t="s">
        <v>327</v>
      </c>
      <c r="C14" s="9" t="s">
        <v>328</v>
      </c>
      <c r="D14" s="9" t="s">
        <v>329</v>
      </c>
      <c r="E14" s="9"/>
      <c r="F14" s="10" t="s">
        <v>330</v>
      </c>
      <c r="G14" s="10" t="s">
        <v>331</v>
      </c>
      <c r="H14" s="10" t="s">
        <v>331</v>
      </c>
      <c r="I14" s="10" t="s">
        <v>318</v>
      </c>
      <c r="J14" s="10" t="s">
        <v>324</v>
      </c>
      <c r="K14" s="10"/>
      <c r="L14" s="10" t="s">
        <v>324</v>
      </c>
      <c r="M14" s="10"/>
    </row>
    <row r="15" s="2" customFormat="1" ht="28" customHeight="1" spans="2:13">
      <c r="B15" s="9" t="s">
        <v>327</v>
      </c>
      <c r="C15" s="9" t="s">
        <v>328</v>
      </c>
      <c r="D15" s="9" t="s">
        <v>332</v>
      </c>
      <c r="E15" s="9"/>
      <c r="F15" s="10" t="s">
        <v>316</v>
      </c>
      <c r="G15" s="10" t="s">
        <v>333</v>
      </c>
      <c r="H15" s="10" t="s">
        <v>333</v>
      </c>
      <c r="I15" s="10" t="s">
        <v>318</v>
      </c>
      <c r="J15" s="10" t="s">
        <v>324</v>
      </c>
      <c r="K15" s="10"/>
      <c r="L15" s="10" t="s">
        <v>324</v>
      </c>
      <c r="M15" s="10"/>
    </row>
    <row r="16" s="2" customFormat="1" ht="28" customHeight="1" spans="2:13">
      <c r="B16" s="9" t="s">
        <v>334</v>
      </c>
      <c r="C16" s="9" t="s">
        <v>335</v>
      </c>
      <c r="D16" s="9" t="s">
        <v>336</v>
      </c>
      <c r="E16" s="9"/>
      <c r="F16" s="10" t="s">
        <v>316</v>
      </c>
      <c r="G16" s="10" t="s">
        <v>337</v>
      </c>
      <c r="H16" s="10" t="s">
        <v>337</v>
      </c>
      <c r="I16" s="10" t="s">
        <v>318</v>
      </c>
      <c r="J16" s="10" t="s">
        <v>338</v>
      </c>
      <c r="K16" s="10"/>
      <c r="L16" s="10" t="s">
        <v>338</v>
      </c>
      <c r="M16" s="10"/>
    </row>
    <row r="19" s="1" customFormat="1" ht="52" customHeight="1" spans="1:13">
      <c r="A19" s="5"/>
      <c r="B19" s="6" t="s">
        <v>282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30" customHeight="1" spans="2:13">
      <c r="B20" s="8" t="s">
        <v>283</v>
      </c>
      <c r="C20" s="9" t="s">
        <v>284</v>
      </c>
      <c r="D20" s="9"/>
      <c r="E20" s="8" t="s">
        <v>285</v>
      </c>
      <c r="F20" s="9" t="s">
        <v>339</v>
      </c>
      <c r="G20" s="10"/>
      <c r="H20" s="10"/>
      <c r="I20" s="8" t="s">
        <v>287</v>
      </c>
      <c r="J20" s="9" t="s">
        <v>340</v>
      </c>
      <c r="K20" s="8"/>
      <c r="L20" s="8"/>
      <c r="M20" s="8"/>
    </row>
    <row r="21" ht="30" customHeight="1" spans="2:13">
      <c r="B21" s="8" t="s">
        <v>289</v>
      </c>
      <c r="C21" s="9" t="s">
        <v>271</v>
      </c>
      <c r="D21" s="9"/>
      <c r="E21" s="8" t="s">
        <v>290</v>
      </c>
      <c r="F21" s="9" t="s">
        <v>291</v>
      </c>
      <c r="G21" s="10"/>
      <c r="H21" s="8"/>
      <c r="I21" s="8" t="s">
        <v>292</v>
      </c>
      <c r="J21" s="18">
        <v>184</v>
      </c>
      <c r="K21" s="8"/>
      <c r="L21" s="8"/>
      <c r="M21" s="9" t="s">
        <v>293</v>
      </c>
    </row>
    <row r="22" ht="30" customHeight="1" spans="2:13">
      <c r="B22" s="8" t="s">
        <v>294</v>
      </c>
      <c r="C22" s="9">
        <v>10</v>
      </c>
      <c r="D22" s="9"/>
      <c r="E22" s="8" t="s">
        <v>295</v>
      </c>
      <c r="F22" s="9" t="s">
        <v>296</v>
      </c>
      <c r="G22" s="10"/>
      <c r="H22" s="8"/>
      <c r="I22" s="8" t="s">
        <v>297</v>
      </c>
      <c r="J22" s="10"/>
      <c r="K22" s="18">
        <v>184</v>
      </c>
      <c r="L22" s="9"/>
      <c r="M22" s="9" t="s">
        <v>293</v>
      </c>
    </row>
    <row r="23" ht="30" customHeight="1" spans="2:13">
      <c r="B23" s="8" t="s">
        <v>298</v>
      </c>
      <c r="C23" s="14" t="s">
        <v>341</v>
      </c>
      <c r="D23" s="9"/>
      <c r="E23" s="9"/>
      <c r="F23" s="9"/>
      <c r="G23" s="9"/>
      <c r="H23" s="9"/>
      <c r="I23" s="8" t="s">
        <v>300</v>
      </c>
      <c r="J23" s="10"/>
      <c r="K23" s="18">
        <v>0</v>
      </c>
      <c r="L23" s="9"/>
      <c r="M23" s="9" t="s">
        <v>293</v>
      </c>
    </row>
    <row r="24" ht="30" customHeight="1" spans="2:13">
      <c r="B24" s="9"/>
      <c r="C24" s="9"/>
      <c r="D24" s="9"/>
      <c r="E24" s="9"/>
      <c r="F24" s="9"/>
      <c r="G24" s="9"/>
      <c r="H24" s="9"/>
      <c r="I24" s="8" t="s">
        <v>301</v>
      </c>
      <c r="J24" s="10"/>
      <c r="K24" s="18">
        <v>0</v>
      </c>
      <c r="L24" s="9"/>
      <c r="M24" s="9" t="s">
        <v>293</v>
      </c>
    </row>
    <row r="25" ht="30" customHeight="1" spans="2:13">
      <c r="B25" s="9"/>
      <c r="C25" s="9"/>
      <c r="D25" s="9"/>
      <c r="E25" s="9"/>
      <c r="F25" s="9"/>
      <c r="G25" s="9"/>
      <c r="H25" s="9"/>
      <c r="I25" s="8" t="s">
        <v>302</v>
      </c>
      <c r="J25" s="10"/>
      <c r="K25" s="18">
        <v>0</v>
      </c>
      <c r="L25" s="9"/>
      <c r="M25" s="9" t="s">
        <v>293</v>
      </c>
    </row>
    <row r="26" ht="30" customHeight="1" spans="2:13">
      <c r="B26" s="9"/>
      <c r="C26" s="9"/>
      <c r="D26" s="9"/>
      <c r="E26" s="9"/>
      <c r="F26" s="9"/>
      <c r="G26" s="9"/>
      <c r="H26" s="9"/>
      <c r="I26" s="8" t="s">
        <v>303</v>
      </c>
      <c r="J26" s="10"/>
      <c r="K26" s="18">
        <v>0</v>
      </c>
      <c r="L26" s="9"/>
      <c r="M26" s="9" t="s">
        <v>293</v>
      </c>
    </row>
    <row r="27" ht="30" customHeight="1" spans="2:13">
      <c r="B27" s="16" t="s">
        <v>304</v>
      </c>
      <c r="C27" s="16" t="s">
        <v>305</v>
      </c>
      <c r="D27" s="16" t="s">
        <v>306</v>
      </c>
      <c r="E27" s="16"/>
      <c r="F27" s="16" t="s">
        <v>307</v>
      </c>
      <c r="G27" s="16" t="s">
        <v>308</v>
      </c>
      <c r="H27" s="16" t="s">
        <v>309</v>
      </c>
      <c r="I27" s="16" t="s">
        <v>310</v>
      </c>
      <c r="J27" s="16" t="s">
        <v>311</v>
      </c>
      <c r="K27" s="16"/>
      <c r="L27" s="16" t="s">
        <v>312</v>
      </c>
      <c r="M27" s="16"/>
    </row>
    <row r="28" ht="30" customHeight="1" spans="2:13">
      <c r="B28" s="9" t="s">
        <v>313</v>
      </c>
      <c r="C28" s="9" t="s">
        <v>314</v>
      </c>
      <c r="D28" s="9" t="s">
        <v>315</v>
      </c>
      <c r="E28" s="9"/>
      <c r="F28" s="10" t="s">
        <v>316</v>
      </c>
      <c r="G28" s="8" t="s">
        <v>317</v>
      </c>
      <c r="H28" s="8" t="s">
        <v>317</v>
      </c>
      <c r="I28" s="10" t="s">
        <v>318</v>
      </c>
      <c r="J28" s="8" t="s">
        <v>319</v>
      </c>
      <c r="K28" s="8"/>
      <c r="L28" s="8" t="s">
        <v>319</v>
      </c>
      <c r="M28" s="8"/>
    </row>
    <row r="29" ht="30" customHeight="1" spans="2:13">
      <c r="B29" s="9" t="s">
        <v>313</v>
      </c>
      <c r="C29" s="9" t="s">
        <v>320</v>
      </c>
      <c r="D29" s="9" t="s">
        <v>342</v>
      </c>
      <c r="E29" s="9"/>
      <c r="F29" s="10" t="s">
        <v>316</v>
      </c>
      <c r="G29" s="8" t="s">
        <v>331</v>
      </c>
      <c r="H29" s="8" t="s">
        <v>331</v>
      </c>
      <c r="I29" s="10" t="s">
        <v>343</v>
      </c>
      <c r="J29" s="8" t="s">
        <v>324</v>
      </c>
      <c r="K29" s="8"/>
      <c r="L29" s="8" t="s">
        <v>324</v>
      </c>
      <c r="M29" s="8"/>
    </row>
    <row r="30" ht="30" customHeight="1" spans="2:13">
      <c r="B30" s="9" t="s">
        <v>313</v>
      </c>
      <c r="C30" s="9" t="s">
        <v>314</v>
      </c>
      <c r="D30" s="9" t="s">
        <v>325</v>
      </c>
      <c r="E30" s="9"/>
      <c r="F30" s="10" t="s">
        <v>316</v>
      </c>
      <c r="G30" s="8" t="s">
        <v>326</v>
      </c>
      <c r="H30" s="8" t="s">
        <v>326</v>
      </c>
      <c r="I30" s="10" t="s">
        <v>318</v>
      </c>
      <c r="J30" s="8" t="s">
        <v>324</v>
      </c>
      <c r="K30" s="8"/>
      <c r="L30" s="8" t="s">
        <v>324</v>
      </c>
      <c r="M30" s="8"/>
    </row>
    <row r="31" ht="30" customHeight="1" spans="2:13">
      <c r="B31" s="9" t="s">
        <v>327</v>
      </c>
      <c r="C31" s="9" t="s">
        <v>328</v>
      </c>
      <c r="D31" s="9" t="s">
        <v>344</v>
      </c>
      <c r="E31" s="9"/>
      <c r="F31" s="10" t="s">
        <v>316</v>
      </c>
      <c r="G31" s="8" t="s">
        <v>322</v>
      </c>
      <c r="H31" s="8" t="s">
        <v>322</v>
      </c>
      <c r="I31" s="10" t="s">
        <v>323</v>
      </c>
      <c r="J31" s="8" t="s">
        <v>324</v>
      </c>
      <c r="K31" s="8"/>
      <c r="L31" s="8" t="s">
        <v>324</v>
      </c>
      <c r="M31" s="8"/>
    </row>
    <row r="32" ht="30" customHeight="1" spans="2:13">
      <c r="B32" s="9" t="s">
        <v>327</v>
      </c>
      <c r="C32" s="9" t="s">
        <v>328</v>
      </c>
      <c r="D32" s="9" t="s">
        <v>345</v>
      </c>
      <c r="E32" s="9"/>
      <c r="F32" s="10" t="s">
        <v>316</v>
      </c>
      <c r="G32" s="8" t="s">
        <v>346</v>
      </c>
      <c r="H32" s="8" t="s">
        <v>346</v>
      </c>
      <c r="I32" s="10" t="s">
        <v>323</v>
      </c>
      <c r="J32" s="8" t="s">
        <v>324</v>
      </c>
      <c r="K32" s="8"/>
      <c r="L32" s="8" t="s">
        <v>324</v>
      </c>
      <c r="M32" s="8"/>
    </row>
    <row r="33" ht="30" customHeight="1" spans="2:13">
      <c r="B33" s="9" t="s">
        <v>334</v>
      </c>
      <c r="C33" s="9" t="s">
        <v>335</v>
      </c>
      <c r="D33" s="9" t="s">
        <v>336</v>
      </c>
      <c r="E33" s="9"/>
      <c r="F33" s="10" t="s">
        <v>316</v>
      </c>
      <c r="G33" s="8" t="s">
        <v>337</v>
      </c>
      <c r="H33" s="8" t="s">
        <v>337</v>
      </c>
      <c r="I33" s="10" t="s">
        <v>318</v>
      </c>
      <c r="J33" s="8" t="s">
        <v>338</v>
      </c>
      <c r="K33" s="8"/>
      <c r="L33" s="8" t="s">
        <v>338</v>
      </c>
      <c r="M33" s="8"/>
    </row>
  </sheetData>
  <mergeCells count="82">
    <mergeCell ref="B2:M2"/>
    <mergeCell ref="C3:D3"/>
    <mergeCell ref="F3:H3"/>
    <mergeCell ref="J3:M3"/>
    <mergeCell ref="C4:D4"/>
    <mergeCell ref="F4:H4"/>
    <mergeCell ref="J4:L4"/>
    <mergeCell ref="C5:D5"/>
    <mergeCell ref="F5:H5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D10:E10"/>
    <mergeCell ref="J10:K10"/>
    <mergeCell ref="L10:M10"/>
    <mergeCell ref="D11:E11"/>
    <mergeCell ref="J11:K11"/>
    <mergeCell ref="L11:M11"/>
    <mergeCell ref="D12:E12"/>
    <mergeCell ref="J12:K12"/>
    <mergeCell ref="L12:M12"/>
    <mergeCell ref="D13:E13"/>
    <mergeCell ref="J13:K13"/>
    <mergeCell ref="L13:M13"/>
    <mergeCell ref="D14:E14"/>
    <mergeCell ref="J14:K14"/>
    <mergeCell ref="L14:M14"/>
    <mergeCell ref="D15:E15"/>
    <mergeCell ref="J15:K15"/>
    <mergeCell ref="L15:M15"/>
    <mergeCell ref="D16:E16"/>
    <mergeCell ref="J16:K16"/>
    <mergeCell ref="L16:M16"/>
    <mergeCell ref="B19:M19"/>
    <mergeCell ref="C20:D20"/>
    <mergeCell ref="F20:H20"/>
    <mergeCell ref="J20:M20"/>
    <mergeCell ref="C21:D21"/>
    <mergeCell ref="F21:G21"/>
    <mergeCell ref="J21:L21"/>
    <mergeCell ref="C22:D22"/>
    <mergeCell ref="F22:G22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D27:E27"/>
    <mergeCell ref="J27:K27"/>
    <mergeCell ref="L27:M27"/>
    <mergeCell ref="D28:E28"/>
    <mergeCell ref="J28:K28"/>
    <mergeCell ref="L28:M28"/>
    <mergeCell ref="D29:E29"/>
    <mergeCell ref="J29:K29"/>
    <mergeCell ref="L29:M29"/>
    <mergeCell ref="D30:E30"/>
    <mergeCell ref="J30:K30"/>
    <mergeCell ref="L30:M30"/>
    <mergeCell ref="D31:E31"/>
    <mergeCell ref="J31:K31"/>
    <mergeCell ref="L31:M31"/>
    <mergeCell ref="D32:E32"/>
    <mergeCell ref="J32:K32"/>
    <mergeCell ref="L32:M32"/>
    <mergeCell ref="D33:E33"/>
    <mergeCell ref="J33:K33"/>
    <mergeCell ref="L33:M33"/>
    <mergeCell ref="C6:H9"/>
    <mergeCell ref="C23:H26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</cp:lastModifiedBy>
  <dcterms:created xsi:type="dcterms:W3CDTF">2025-01-15T00:12:00Z</dcterms:created>
  <dcterms:modified xsi:type="dcterms:W3CDTF">2025-01-21T02:56:21Z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FB003F5ECDCC4CF389F59E4262C77583_12</vt:lpwstr>
  </property>
</Properties>
</file>