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WpsReserved_CellImgList" sheetId="2" state="veryHidden" r:id="rId2"/>
  </sheets>
  <definedNames>
    <definedName name="_xlnm._FilterDatabase" localSheetId="0" hidden="1">Sheet1!$A$2:$I$32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1CE94F706224E1E80B7AE0843CE63CB" descr="upload_post_object_v2_3598266525"/>
        <xdr:cNvPicPr/>
      </xdr:nvPicPr>
      <xdr:blipFill>
        <a:blip r:embed="rId1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3" name="ID_5DF4E9F04F534CCD9057D2BA8E95DC76" descr="upload_post_object_v2_2278227126"/>
        <xdr:cNvPicPr/>
      </xdr:nvPicPr>
      <xdr:blipFill>
        <a:blip r:embed="rId2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</etc:cellImage>
  <etc:cellImage>
    <xdr:pic>
      <xdr:nvPicPr>
        <xdr:cNvPr id="4" name="ID_4DB43CB8538045F088A9B252DD11E3E7" descr="upload_post_object_v2_4092837302"/>
        <xdr:cNvPicPr/>
      </xdr:nvPicPr>
      <xdr:blipFill>
        <a:blip r:embed="rId3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5" name="ID_F14E6CB49F1548929A12A4A1B2D201F2" descr="upload_post_object_v2_3980640066"/>
        <xdr:cNvPicPr/>
      </xdr:nvPicPr>
      <xdr:blipFill>
        <a:blip r:embed="rId4"/>
        <a:stretch>
          <a:fillRect/>
        </a:stretch>
      </xdr:blipFill>
      <xdr:spPr>
        <a:xfrm>
          <a:off x="0" y="0"/>
          <a:ext cx="2409190" cy="2409190"/>
        </a:xfrm>
        <a:prstGeom prst="rect">
          <a:avLst/>
        </a:prstGeom>
      </xdr:spPr>
    </xdr:pic>
  </etc:cellImage>
  <etc:cellImage>
    <xdr:pic>
      <xdr:nvPicPr>
        <xdr:cNvPr id="6" name="ID_9C7348E0EA7B48C99D47C6B8C7B8378E" descr="upload_post_object_v2_1965611049"/>
        <xdr:cNvPicPr/>
      </xdr:nvPicPr>
      <xdr:blipFill>
        <a:blip r:embed="rId5"/>
        <a:stretch>
          <a:fillRect/>
        </a:stretch>
      </xdr:blipFill>
      <xdr:spPr>
        <a:xfrm>
          <a:off x="0" y="0"/>
          <a:ext cx="766445" cy="753745"/>
        </a:xfrm>
        <a:prstGeom prst="rect">
          <a:avLst/>
        </a:prstGeom>
      </xdr:spPr>
    </xdr:pic>
  </etc:cellImage>
  <etc:cellImage>
    <xdr:pic>
      <xdr:nvPicPr>
        <xdr:cNvPr id="7" name="ID_D17A5D080F4B40C7BDBA559388821976" descr="upload_post_object_v2_560397173"/>
        <xdr:cNvPicPr/>
      </xdr:nvPicPr>
      <xdr:blipFill>
        <a:blip r:embed="rId6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</etc:cellImage>
  <etc:cellImage>
    <xdr:pic>
      <xdr:nvPicPr>
        <xdr:cNvPr id="8" name="ID_344085C941184CC889031C765FA55B4A" descr="upload_post_object_v2_2036273144"/>
        <xdr:cNvPicPr/>
      </xdr:nvPicPr>
      <xdr:blipFill>
        <a:blip r:embed="rId7"/>
        <a:stretch>
          <a:fillRect/>
        </a:stretch>
      </xdr:blipFill>
      <xdr:spPr>
        <a:xfrm>
          <a:off x="0" y="0"/>
          <a:ext cx="4095750" cy="4095750"/>
        </a:xfrm>
        <a:prstGeom prst="rect">
          <a:avLst/>
        </a:prstGeom>
      </xdr:spPr>
    </xdr:pic>
  </etc:cellImage>
  <etc:cellImage>
    <xdr:pic>
      <xdr:nvPicPr>
        <xdr:cNvPr id="9" name="ID_5FA850E89F024813A971F803F4994509" descr="upload_post_object_v2_3946647984"/>
        <xdr:cNvPicPr/>
      </xdr:nvPicPr>
      <xdr:blipFill>
        <a:blip r:embed="rId8"/>
        <a:stretch>
          <a:fillRect/>
        </a:stretch>
      </xdr:blipFill>
      <xdr:spPr>
        <a:xfrm>
          <a:off x="0" y="0"/>
          <a:ext cx="3276600" cy="3276600"/>
        </a:xfrm>
        <a:prstGeom prst="rect">
          <a:avLst/>
        </a:prstGeom>
      </xdr:spPr>
    </xdr:pic>
  </etc:cellImage>
  <etc:cellImage>
    <xdr:pic>
      <xdr:nvPicPr>
        <xdr:cNvPr id="10" name="ID_A58A269A03444824BAB7C12771AE6CAB" descr="upload_post_object_v2_187075454"/>
        <xdr:cNvPicPr/>
      </xdr:nvPicPr>
      <xdr:blipFill>
        <a:blip r:embed="rId9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11" name="ID_7E1C5A9CBA014B998B495FF135411DAA" descr="upload_post_object_v2_2226768263"/>
        <xdr:cNvPicPr/>
      </xdr:nvPicPr>
      <xdr:blipFill>
        <a:blip r:embed="rId10"/>
        <a:stretch>
          <a:fillRect/>
        </a:stretch>
      </xdr:blipFill>
      <xdr:spPr>
        <a:xfrm>
          <a:off x="0" y="0"/>
          <a:ext cx="819150" cy="819150"/>
        </a:xfrm>
        <a:prstGeom prst="rect">
          <a:avLst/>
        </a:prstGeom>
      </xdr:spPr>
    </xdr:pic>
  </etc:cellImage>
  <etc:cellImage>
    <xdr:pic>
      <xdr:nvPicPr>
        <xdr:cNvPr id="12" name="ID_210C75CEB1BC4F5BA83D6B0F82ADF7E0" descr="upload_post_object_v2_3069457896"/>
        <xdr:cNvPicPr/>
      </xdr:nvPicPr>
      <xdr:blipFill>
        <a:blip r:embed="rId11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13" name="ID_A682FA11B1FF41AB83B89373154B8701" descr="upload_post_object_v2_2384188679"/>
        <xdr:cNvPicPr/>
      </xdr:nvPicPr>
      <xdr:blipFill>
        <a:blip r:embed="rId12"/>
        <a:stretch>
          <a:fillRect/>
        </a:stretch>
      </xdr:blipFill>
      <xdr:spPr>
        <a:xfrm>
          <a:off x="0" y="0"/>
          <a:ext cx="1099185" cy="1099185"/>
        </a:xfrm>
        <a:prstGeom prst="rect">
          <a:avLst/>
        </a:prstGeom>
      </xdr:spPr>
    </xdr:pic>
  </etc:cellImage>
  <etc:cellImage>
    <xdr:pic>
      <xdr:nvPicPr>
        <xdr:cNvPr id="14" name="ID_50829C81C0314A828624257D92EE7BD7" descr="upload_post_object_v2_1134843838"/>
        <xdr:cNvPicPr/>
      </xdr:nvPicPr>
      <xdr:blipFill>
        <a:blip r:embed="rId13"/>
        <a:stretch>
          <a:fillRect/>
        </a:stretch>
      </xdr:blipFill>
      <xdr:spPr>
        <a:xfrm>
          <a:off x="0" y="0"/>
          <a:ext cx="1965960" cy="1965960"/>
        </a:xfrm>
        <a:prstGeom prst="rect">
          <a:avLst/>
        </a:prstGeom>
      </xdr:spPr>
    </xdr:pic>
  </etc:cellImage>
  <etc:cellImage>
    <xdr:pic>
      <xdr:nvPicPr>
        <xdr:cNvPr id="15" name="ID_D2910169DC3E40E980A317684C890ACE" descr="upload_post_object_v2_441093842"/>
        <xdr:cNvPicPr/>
      </xdr:nvPicPr>
      <xdr:blipFill>
        <a:blip r:embed="rId14"/>
        <a:stretch>
          <a:fillRect/>
        </a:stretch>
      </xdr:blipFill>
      <xdr:spPr>
        <a:xfrm>
          <a:off x="0" y="0"/>
          <a:ext cx="1800225" cy="1771650"/>
        </a:xfrm>
        <a:prstGeom prst="rect">
          <a:avLst/>
        </a:prstGeom>
      </xdr:spPr>
    </xdr:pic>
  </etc:cellImage>
  <etc:cellImage>
    <xdr:pic>
      <xdr:nvPicPr>
        <xdr:cNvPr id="16" name="ID_ADC1CA8A83434428B898A94AF6B67143" descr="upload_post_object_v2_2431261002"/>
        <xdr:cNvPicPr/>
      </xdr:nvPicPr>
      <xdr:blipFill>
        <a:blip r:embed="rId15"/>
        <a:stretch>
          <a:fillRect/>
        </a:stretch>
      </xdr:blipFill>
      <xdr:spPr>
        <a:xfrm>
          <a:off x="0" y="0"/>
          <a:ext cx="1967865" cy="1906905"/>
        </a:xfrm>
        <a:prstGeom prst="rect">
          <a:avLst/>
        </a:prstGeom>
      </xdr:spPr>
    </xdr:pic>
  </etc:cellImage>
  <etc:cellImage>
    <xdr:pic>
      <xdr:nvPicPr>
        <xdr:cNvPr id="19" name="ID_BBC2B9D027AF44EAAA4FB718CA4E771F" descr="upload_post_object_v2_3693549615"/>
        <xdr:cNvPicPr/>
      </xdr:nvPicPr>
      <xdr:blipFill>
        <a:blip r:embed="rId16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20" name="ID_28239D2AF6854F2196D3326582F04527" descr="upload_post_object_v2_3341078468"/>
        <xdr:cNvPicPr/>
      </xdr:nvPicPr>
      <xdr:blipFill>
        <a:blip r:embed="rId17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21" name="ID_C2C7772FE06A4924824BD0B5389EA9A6" descr="upload_post_object_v2_3336555917"/>
        <xdr:cNvPicPr/>
      </xdr:nvPicPr>
      <xdr:blipFill>
        <a:blip r:embed="rId18"/>
        <a:stretch>
          <a:fillRect/>
        </a:stretch>
      </xdr:blipFill>
      <xdr:spPr>
        <a:xfrm>
          <a:off x="0" y="0"/>
          <a:ext cx="2621280" cy="2621280"/>
        </a:xfrm>
        <a:prstGeom prst="rect">
          <a:avLst/>
        </a:prstGeom>
      </xdr:spPr>
    </xdr:pic>
  </etc:cellImage>
  <etc:cellImage>
    <xdr:pic>
      <xdr:nvPicPr>
        <xdr:cNvPr id="22" name="ID_5001E4A45F164273A52B57C4B7C9E344" descr="upload_post_object_v2_2485713886"/>
        <xdr:cNvPicPr/>
      </xdr:nvPicPr>
      <xdr:blipFill>
        <a:blip r:embed="rId19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17" name="ID_910F2E2F33B34F1F83004578AFD2B395" descr="upload_post_object_v2_952633070"/>
        <xdr:cNvPicPr/>
      </xdr:nvPicPr>
      <xdr:blipFill>
        <a:blip r:embed="rId20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</etc:cellImage>
  <etc:cellImage>
    <xdr:pic>
      <xdr:nvPicPr>
        <xdr:cNvPr id="18" name="ID_27AB4102CE3E47D89245BF4EC241026A" descr="upload_post_object_v2_2435472199"/>
        <xdr:cNvPicPr/>
      </xdr:nvPicPr>
      <xdr:blipFill>
        <a:blip r:embed="rId21"/>
        <a:stretch>
          <a:fillRect/>
        </a:stretch>
      </xdr:blipFill>
      <xdr:spPr>
        <a:xfrm>
          <a:off x="0" y="0"/>
          <a:ext cx="4095750" cy="4095750"/>
        </a:xfrm>
        <a:prstGeom prst="rect">
          <a:avLst/>
        </a:prstGeom>
      </xdr:spPr>
    </xdr:pic>
  </etc:cellImage>
  <etc:cellImage>
    <xdr:pic>
      <xdr:nvPicPr>
        <xdr:cNvPr id="23" name="ID_F89437439F4D41EEB8B8D4EE6ED17702" descr="upload_post_object_v2_379477596"/>
        <xdr:cNvPicPr/>
      </xdr:nvPicPr>
      <xdr:blipFill>
        <a:blip r:embed="rId22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</etc:cellImage>
  <etc:cellImage>
    <xdr:pic>
      <xdr:nvPicPr>
        <xdr:cNvPr id="24" name="ID_372E163A82B94713BBC116E976DF5636" descr="upload_post_object_v2_1054377671"/>
        <xdr:cNvPicPr/>
      </xdr:nvPicPr>
      <xdr:blipFill>
        <a:blip r:embed="rId23"/>
        <a:stretch>
          <a:fillRect/>
        </a:stretch>
      </xdr:blipFill>
      <xdr:spPr>
        <a:xfrm>
          <a:off x="0" y="0"/>
          <a:ext cx="4762500" cy="47625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<sst xmlns="http://schemas.openxmlformats.org/spreadsheetml/2006/main" count="181" uniqueCount="163">
  <si>
    <t>重庆市九龙坡区2024年度卫生健康公共企事业单位基本信息</t>
  </si>
  <si>
    <t>序号</t>
  </si>
  <si>
    <t>单位名称</t>
  </si>
  <si>
    <t>单位级别（类别）</t>
  </si>
  <si>
    <t>单位地址</t>
  </si>
  <si>
    <t>服务范围/开设科目</t>
  </si>
  <si>
    <t>营业时间</t>
  </si>
  <si>
    <t>联系电话/
投诉举报电话</t>
  </si>
  <si>
    <t>公开平台</t>
  </si>
  <si>
    <t>微信公众号二维码</t>
  </si>
  <si>
    <t>重庆市九龙坡区卫生健康委员会</t>
  </si>
  <si>
    <t>行政机关</t>
  </si>
  <si>
    <t>重庆市九龙坡区杨家坪西郊路27号</t>
  </si>
  <si>
    <t>贯彻落实党中央和市委、区委关于卫生健康工作的方针政策和决策部署，制定全区卫生健康服务发展规划、政策并负责具体落实，提升全区医疗卫生服务能力、公共卫生服务能力及社会健康保障能力，积极应对人口老龄化，宣传落实生育政策。</t>
  </si>
  <si>
    <t>上午9:00-12:30；下午14:00-18:00
（周一至周五，法定节假日除外）</t>
  </si>
  <si>
    <t>023-68786459</t>
  </si>
  <si>
    <t>微信公众号：九龙坡卫生健康</t>
  </si>
  <si>
    <t>重庆市九龙坡区人民医院</t>
  </si>
  <si>
    <t>三级综合医院</t>
  </si>
  <si>
    <t>A区:重庆市九龙坡区杨家坪前进路23号</t>
  </si>
  <si>
    <t>提供医疗卫生服务，增进人民身体健康；开展医学教育培训工作；开展医学科研工作；开展传染病防治工作；承担卫生应急救援工作；提供预防保健和健康教育服务；开展其他社会公益性医疗卫生服务；开展红十字会医疗救助工作。</t>
  </si>
  <si>
    <t>上午8:00-12:00；下午14:00-17:30</t>
  </si>
  <si>
    <t>023-68665990</t>
  </si>
  <si>
    <t>微信公众号：重庆市九龙坡区人民医院</t>
  </si>
  <si>
    <t>B区:重庆市九龙坡区石坪桥冶金三村7号</t>
  </si>
  <si>
    <t>C区:重庆市九龙坡区石坪桥冶金三村5号</t>
  </si>
  <si>
    <t>重庆市九龙坡区中医院</t>
  </si>
  <si>
    <t>三级甲等中医院</t>
  </si>
  <si>
    <t>重庆市九龙坡区马王乡龙泉村160号</t>
  </si>
  <si>
    <t>提供中西医医疗卫生服务,保障人民身体健康。提供中西医医疗服务;开展医学培训工作:开展医学科研工作:开展传染病防治工作:承担卫生应急救援任务:提供预防保健和健康教育服务:开展其他社会公益性医疗卫生服务。</t>
  </si>
  <si>
    <t>夏季 上午8:00-12:00；下午14:30-17:30  
冬季 上午8:30-12:00；下午14:00-17:30</t>
  </si>
  <si>
    <t>023-86123513</t>
  </si>
  <si>
    <t>微信公众号：重庆市九龙坡区中医院</t>
  </si>
  <si>
    <t>重庆市九龙坡区科学城人民医院</t>
  </si>
  <si>
    <t>二级综合医院</t>
  </si>
  <si>
    <t>重庆市九龙坡区白市驿镇白欣路31号</t>
  </si>
  <si>
    <t>提供医疗卫生服务，增进人民健康。提供常见病、多发病及疑难疾病的诊疗任务；承担辖区危、急重症患者抢救治疗；开展预防保健、健康教育等公共卫生服务；承担支边、支农和对口支援、区域协同发展等任务；承担基层医疗卫生机构、医学院校临床教学、实习和进修等医学教育和医学科研任务；组建应急救援队，开展积极、有效的人道救援、救护活动；开展医疗救助项目，为弱势群体提供人道救助服务，为贫困患者减免医疗费用。</t>
  </si>
  <si>
    <t>023-65711120</t>
  </si>
  <si>
    <t>微信公众号：重庆市九龙坡区科学城人民医院</t>
  </si>
  <si>
    <t>重庆市九龙坡区第二人民医院</t>
  </si>
  <si>
    <t>二级甲等综合医院</t>
  </si>
  <si>
    <t>重庆市九龙坡区中梁山半山二村6号</t>
  </si>
  <si>
    <t>提供医疗卫生服务，增进人民身体健康。提供医疗服务；开展医学培训工作；开展医学科研工作；开展传染病防治工作；承担卫生应急救援任务；提供预防保健和健康教育服务；开展其他社会公益性医疗卫生服务。</t>
  </si>
  <si>
    <t>上午8:00-12:00；下午13:30-17:00</t>
  </si>
  <si>
    <t>023-61699999</t>
  </si>
  <si>
    <t>微信公众号：重庆市九龙坡区第二人民医院</t>
  </si>
  <si>
    <t>重庆建设医院</t>
  </si>
  <si>
    <t>重庆市九龙坡区龙腾大道6号</t>
  </si>
  <si>
    <t>负责提供医疗卫生服务，增进人民身体健康；提供医疗服务；开展医学培训工作；开展医学科研工作；开展传染病防治工作；承担卫生应急救援任务；开展预防保健和健康教育服务；开展其他社会公益性医疗卫生服务；是医保、工伤、特病鉴定、预防性体检等定点医院。</t>
  </si>
  <si>
    <t>夏季 上午8:00-12:00；下午14:30-17:30
冬季 上午8:00-12:00；下午14:00-17:30
（周一至周五，法定节假日除外）</t>
  </si>
  <si>
    <t>023-68719311</t>
  </si>
  <si>
    <t>微信公众号：重庆建设医院</t>
  </si>
  <si>
    <t>重庆市高新区人民医院</t>
  </si>
  <si>
    <t>重庆市九龙坡区石桥铺正街282号</t>
  </si>
  <si>
    <t>承担医疗、急救、康复、疾病预防、妇幼保健、就业、入学、入托、健康体检、交通事故急救等工作。</t>
  </si>
  <si>
    <t xml:space="preserve">
023-81152206、
13452301305</t>
  </si>
  <si>
    <t>微信公众号：重庆市高新区人民医院</t>
  </si>
  <si>
    <t>重庆市九龙坡区中西医结合医院</t>
  </si>
  <si>
    <t>二级中西医结合医院</t>
  </si>
  <si>
    <t>重庆市九龙坡区西彭镇大同街74号</t>
  </si>
  <si>
    <t xml:space="preserve">夏季 上午8:00-12:00；下午：14:30-17:30
冬季 上午8:30-12:00；下午：14:00-17:30
（周一至周五，法定节假日除外）
</t>
  </si>
  <si>
    <t>023-68519166、
15923104374</t>
  </si>
  <si>
    <t>微信公众号：重庆市九龙坡区中西医结合医院</t>
  </si>
  <si>
    <t>重庆市九龙坡区妇幼保健院</t>
  </si>
  <si>
    <t>二级甲等妇幼保健机构</t>
  </si>
  <si>
    <t xml:space="preserve">A区（新院区）:重庆市九龙坡区九龙街道盘龙新城社区盘兴路13号5幢
</t>
  </si>
  <si>
    <t>是集临床和保健为一体的专科型医院，为妇女儿童提供医疗救治、生育保健和婴儿照顾等多种医疗服务。开设有产科、妇科、婚前孕前保健科、儿科、儿童保健科（儿童生长发育、儿童五官保健、儿童康复等）、预防接种科、中医科、口腔科、皮肤科（医疗美容等）、内科、泌尿外科、乳腺外科、疼痛康复科、麻醉科、医学检验科、超声科、放射科等</t>
  </si>
  <si>
    <t>上午8:30-12:00；下午14:00-17:30</t>
  </si>
  <si>
    <t>023-68666965、
19123040915</t>
  </si>
  <si>
    <t>微信公众号：重庆市九龙坡区妇幼保健院</t>
  </si>
  <si>
    <t>B区（石坪桥院区）:重庆市九龙坡区石坪桥正街29号5幢</t>
  </si>
  <si>
    <t>C区（婚检孕优中心）:重庆市九龙坡区彩云大道10号(聚源润璟广场3楼）</t>
  </si>
  <si>
    <t>提供九龙坡区免费婚前医学检查、免费国家孕前优生健康检查项目</t>
  </si>
  <si>
    <t>重庆市九龙坡区疾病预防控制中心</t>
  </si>
  <si>
    <t>副处级事业单位</t>
  </si>
  <si>
    <t>重庆市九龙坡区九龙街道蟠龙大道56号</t>
  </si>
  <si>
    <t>开展疾病预防与控制工作；组织实施国家免疫规划；做好突发公共卫生事件应急处置；开展疫情监测、报告及健康相关因素信息管理工作；开展健康危害因素监测、评价和干预工作；承担食品安全风险监测与食源性疾病控制工作；开展健康教育与健康促进工作；开展实验室检测检验与评价工作；开展科研和交流合作项目工作；开展培训和技术指导工作；受委托承担全区卫生健康综合行政执法有关的组织协调和应急处置，执行相关卫生健康综合行政执法工作制度、地方性卫生执法标准，组织开展有关专项执法；受委托承担医疗机构、采供血机构、医师执业、计划生育和母婴保健等医疗卫生领域监督执法工作；受委托承担环境卫生、学校卫生、公共场所卫生、饮用水卫生、职业卫生、放射卫生、传染病防治、消毒产品、餐饮具集中消毒等领域监督执法工作；提供其他社会公益性公共卫生服务；完成上级交办的其他任务。</t>
  </si>
  <si>
    <t>上午9:00-12:00；下午14:00-18:00
（周一至周五，法定节假日除外）</t>
  </si>
  <si>
    <t>023-89123801</t>
  </si>
  <si>
    <t>微信公众号：九龙坡疾控</t>
  </si>
  <si>
    <t>重庆市九龙坡区精神卫生中心</t>
  </si>
  <si>
    <t>重庆市区县标准化三级精卫中心</t>
  </si>
  <si>
    <t>巴福总院：重庆市高新区白彭路432号</t>
  </si>
  <si>
    <t>承担九龙坡区及周边区域精神卫生预防、治疗、鉴定、康复，严重精神障碍患者服务管理技术指导，流浪救助及三无人员民政托养，心理健康服务，美沙酮药物维持治疗等工作。</t>
  </si>
  <si>
    <t>上午8:30-12:00；下午14:30-17:00</t>
  </si>
  <si>
    <t>023-65266583、
13883699120</t>
  </si>
  <si>
    <t>微信公众号：重庆市九龙坡区精神卫生中心</t>
  </si>
  <si>
    <t>陶家分院：重庆市九龙坡区陶家街59号</t>
  </si>
  <si>
    <t>美沙酮药物维持治疗门诊：重庆市九龙坡区谢家湾文化5村28号</t>
  </si>
  <si>
    <t>夏季 上午7:30—12:00；下午14:00—17:00
冬季 上午8:00—12:00；下午14:00—17:00</t>
  </si>
  <si>
    <t>重庆市九龙坡区公共卫生和计划生育管理服务中心</t>
  </si>
  <si>
    <t>正科级事业单位</t>
  </si>
  <si>
    <t>负责编制全区免费基本避孕药具需求计划及药具仓贮、供应、发放、质量管理，开展免费基本避孕药具政策及药具知识宣传，指导基层药具管理工作；开展全区基层医疗卫生机构基本公共卫生服务项目绩效评价工作；承担全区无偿献血工作宣传及组织招募；具体承办卫生专业技术人员的培养培训和继续教育相关工作；承担全国卫生专业技术资格考试、护士资格考试、医师资格考试、重庆市卫生管理研究专业初中级职称考试等报名现场（线上）审核及证书发放工作；具体开展全区医师定期考核工作；完成上级交办的其他工作。</t>
  </si>
  <si>
    <t>023-89068513</t>
  </si>
  <si>
    <t>微信公众号：九龙坡区公卫计生中心</t>
  </si>
  <si>
    <t>重庆市九龙坡区渝州路街道社区卫生服务中心</t>
  </si>
  <si>
    <t>社卫生服务中心(未定级)</t>
  </si>
  <si>
    <t>重庆市九龙坡区渝州路73号3号楼,渝州路51号附24-25号</t>
  </si>
  <si>
    <t>开展公共卫生和基本医疗服务，保障居民身体健康。开展社区预防工作；开展社区保健服务；开展社区医疗服务；开展社区康复服务；开展社区健康教育；开展社区计划生育服务。</t>
  </si>
  <si>
    <t>工作日：8:00-17:30
周末：上午8:00-12:00；下午14:00-17:30
（周一至周五，法定节假日除外）</t>
  </si>
  <si>
    <t>023-68181761、
18008350768</t>
  </si>
  <si>
    <t>微信公众号：渝州路街道社区卫生服务中心</t>
  </si>
  <si>
    <t>重庆市九龙坡区石桥铺街道社区卫生服务中心</t>
  </si>
  <si>
    <t>社卫生服务中心(一级)</t>
  </si>
  <si>
    <t>重庆市九龙坡区石桥铺街道柳背桥路4号</t>
  </si>
  <si>
    <t>上午8:00-12:00；下午14:00-17:00
（门急诊患者12:00-14:00，17:00-次日8:00在全科住院部接诊）；
周末及节假日口腔、中医、预防接种科营业时间（详见微信公众号）</t>
  </si>
  <si>
    <t>023-68852380</t>
  </si>
  <si>
    <t>微信公众号：九龙坡区石桥铺社区卫生服务中心</t>
  </si>
  <si>
    <t>重庆市九龙坡区二郎街道社区卫生服务中心</t>
  </si>
  <si>
    <t>重庆市九龙坡区石杨路266号春风与湖三期商业广场吊1吊2层</t>
  </si>
  <si>
    <t>开展公共卫生和基本医疗服务，保障居民身体健康。开展社区预防工作；开展社区保健服务；开展社区医疗服务；开展社区康复服务；开展社区健康教育；开展社区计划生育服务。设置有住院部、全科、妇科、儿科、口腔科、中医科、影像科、检验科、预防保健科、妇女保健科、体检中心。</t>
  </si>
  <si>
    <t>门诊 8:00—20:00（急诊12:00—14:00，17:00—20:00）；
预防接种科工作日 8:00—11:30，14:00—16:30（周末8:00—11:30）；
住院部24小时开诊；
节假日安排请关注公众号</t>
  </si>
  <si>
    <t>023-68821122</t>
  </si>
  <si>
    <t>微信公众号：二郎街道社区卫生服务中心</t>
  </si>
  <si>
    <t>重庆市九龙坡区杨家坪街道社区卫生服务中心</t>
  </si>
  <si>
    <t>重庆市九龙坡区杨家坪西郊路21号</t>
  </si>
  <si>
    <t>开展公共卫生和基本医疗服务，保障居民身体健康。设置有全科医疗科、中医科、口腔科、内科、外科、妇科、医学影像科、预防保健科、医学检验科。</t>
  </si>
  <si>
    <t>上午8:30-12:00；下午14:00-17:30
（周一至周五，法定节假日除外）</t>
  </si>
  <si>
    <t>023-68788452</t>
  </si>
  <si>
    <t>微信公众号：杨家坪街道社区卫生服务中心</t>
  </si>
  <si>
    <t>重庆市九龙坡区谢家湾街道社区卫生服务中心</t>
  </si>
  <si>
    <t>中心：重庆市九龙坡区谢家湾龙腾大道6号4楼</t>
  </si>
  <si>
    <t>提供预防接种服务、儿童保健服务、孕产妇保健服务、健康宣传服务、卫生协管服务，及65岁以上老年人和35岁以上高血压病人、糖尿病免费体检等服务。</t>
  </si>
  <si>
    <t>夏季 上午8:00-12:00；下午14:30-17:30  
冬季 上午8:00-12:00；下午14:00-17:00
周末及节假日口腔、中医、预防接种营业时间（详见微信公众号）</t>
  </si>
  <si>
    <t>023-68713934</t>
  </si>
  <si>
    <t>微信公众号：谢家湾街道社区卫生服务中心</t>
  </si>
  <si>
    <t>劳动村社区卫生服务站：重庆市九龙坡区谢家湾街道劳动村附一幢</t>
  </si>
  <si>
    <t>提供基本医疗，开设全科、口腔科、中医科、检验科、妇科，预防接种服务，儿童保健服务，提供65岁以上老年人或35岁以上高血压病人、糖尿病免费体检等服务。</t>
  </si>
  <si>
    <t>重庆市九龙坡区中梁山街道社区卫生服务中心</t>
  </si>
  <si>
    <t>重庆市九龙坡区中梁山街255号（人和小学旁）</t>
  </si>
  <si>
    <t>承担辖区内疾病控制、妇幼保健、健康教育、残疾人康复、计划生育指导等基本公共卫生服务，协助或独立完成重大公共卫生服务项目、卫生应急等任务；使用适宜技术、设备和基本药物，开展常见病、多发病的门诊和住院诊治、院内外急救、转诊和中医药等基本医疗服务。开设了预防保健科、全科医疗科、内科、外科、妇产科计划生育专业、儿科、口腔科、精神卫生专业、康复医学科、医学检验科、医学影像科、中医科康复医学专业。</t>
  </si>
  <si>
    <t>023-68055191</t>
  </si>
  <si>
    <t>微信公众号：重庆中梁山街道社区卫生服务中心</t>
  </si>
  <si>
    <t>重庆市九龙坡区九龙社区卫生服务中心</t>
  </si>
  <si>
    <t>重庆市九龙坡区云龙大道77号附11-64号、云龙大道12号附1号</t>
  </si>
  <si>
    <t>提供基本医疗和基本公共卫生服务，开设了全科、中医科康复科、妇科、口腔科、儿科等诊疗科室，为辖区群众提供健康教育、预防接种、儿童保健、孕产妇保健、重点人群管理、从业人员体检等服务！</t>
  </si>
  <si>
    <t>上午8:00-12:00；下午14:00-17:00</t>
  </si>
  <si>
    <t>0263-68197262、
17726636566</t>
  </si>
  <si>
    <t>微信公众号：九龙坡区九龙社区卫生服务中心</t>
  </si>
  <si>
    <t>重庆市九龙坡区华岩镇卫生院</t>
  </si>
  <si>
    <t>乡卫生院（未定级）</t>
  </si>
  <si>
    <t>重庆市九龙坡区华福大道339号C9幢三、四楼</t>
  </si>
  <si>
    <t>开展公共卫生和基本医疗服务，保障群众身体健康。开展基本公共卫生服务；开展基本诊疗服务；开展计划生育服务；做好其他相关工作。</t>
  </si>
  <si>
    <t>夏季 上午8:00-12:00；下午14:00-17:00
冬季 上午8:30-12:00 ；下午13:30-17:00  
（周一至周五，法定节假日除外）</t>
  </si>
  <si>
    <t>023-61843233</t>
  </si>
  <si>
    <t>微信公众号：健康华岩</t>
  </si>
  <si>
    <t>重庆市九龙坡区陶家镇卫生院</t>
  </si>
  <si>
    <t>乡卫生院（一级）</t>
  </si>
  <si>
    <t>重庆市九龙坡区陶家镇陶兴路76号</t>
  </si>
  <si>
    <t>负责为居民开展常见病、多发病的诊断和治疗；负责为辖区居民提供基本公共卫生服务；负责实施药流引产和一般妇科检查、治疗；建成智能化健康小屋，实现医疗和医技检查远程会诊。</t>
  </si>
  <si>
    <t>023-65785604</t>
  </si>
  <si>
    <t>微信公众号：重庆市九龙坡区陶家镇卫生院</t>
  </si>
  <si>
    <t>重庆市九龙坡区西彭镇卫生院</t>
  </si>
  <si>
    <t>重庆市九龙坡区西彭镇元明街216号</t>
  </si>
  <si>
    <t>开展基本医疗服务和基本公共卫生服务，保障群众身体健康。具体开展基本诊疗服务、国家基本公共卫生服务、开展妇幼保健、计划生育服务、预防接种、推进乡村卫生服务一体化管理，做好其他相关工作。</t>
  </si>
  <si>
    <t>023-65845179</t>
  </si>
  <si>
    <t>微信公众号：重庆市九龙坡区西彭镇卫生院</t>
  </si>
  <si>
    <t>重庆市九龙坡区铜罐驿镇中心卫生院</t>
  </si>
  <si>
    <t>中心卫生院（一级）</t>
  </si>
  <si>
    <t>重庆市九龙坡区铜罐驿镇青果村438号</t>
  </si>
  <si>
    <t>开展公共卫生和基本医疗服务，保障群众身体健康。开展基本公共卫生服务；开展计划生育服务；推进乡村卫生服务一体化管理；做好其他相关工作。</t>
  </si>
  <si>
    <t>023-61650590</t>
  </si>
  <si>
    <t>微信公众号：九龙坡区铜罐驿镇中心卫生院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</si>
</sst>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20"/>
      <color theme="1"/>
      <name val="方正小标宋_GBK"/>
      <charset val="134"/>
    </font>
    <font>
      <sz val="12"/>
      <color theme="1"/>
      <name val="方正黑体_GBK"/>
      <charset val="134"/>
    </font>
    <font>
      <sz val="12"/>
      <color theme="1"/>
      <name val="方正仿宋_GBK"/>
      <charset val="134"/>
    </font>
    <font>
      <sz val="12"/>
      <color rgb="FF000000"/>
      <name val="方正黑体_GBK"/>
      <charset val="134"/>
    </font>
    <font>
      <sz val="12"/>
      <color rgb="FF000000"/>
      <name val="方正仿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3" applyNumberFormat="0" applyAlignment="0" applyProtection="0">
      <alignment vertical="center"/>
    </xf>
    <xf numFmtId="0" fontId="15" fillId="4" borderId="14" applyNumberFormat="0" applyAlignment="0" applyProtection="0">
      <alignment vertical="center"/>
    </xf>
    <xf numFmtId="0" fontId="16" fillId="4" borderId="13" applyNumberFormat="0" applyAlignment="0" applyProtection="0">
      <alignment vertical="center"/>
    </xf>
    <xf numFmtId="0" fontId="17" fillId="5" borderId="15" applyNumberFormat="0" applyAlignment="0" applyProtection="0">
      <alignment vertical="center"/>
    </xf>
    <xf numFmtId="0" fontId="18" fillId="0" borderId="16" applyNumberFormat="0" applyFill="0" applyAlignment="0" applyProtection="0">
      <alignment vertical="center"/>
    </xf>
    <xf numFmtId="0" fontId="19" fillId="0" borderId="17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9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pn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pn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2" name="ID_21CE94F706224E1E80B7AE0843CE63CB" descr="upload_post_object_v2_3598266525"/>
        <xdr:cNvPicPr/>
      </xdr:nvPicPr>
      <xdr:blipFill>
        <a:blip r:embed="rId1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228600</xdr:colOff>
      <xdr:row>53</xdr:row>
      <xdr:rowOff>57150</xdr:rowOff>
    </xdr:to>
    <xdr:pic>
      <xdr:nvPicPr>
        <xdr:cNvPr id="3" name="ID_5DF4E9F04F534CCD9057D2BA8E95DC76" descr="upload_post_object_v2_2278227126"/>
        <xdr:cNvPicPr/>
      </xdr:nvPicPr>
      <xdr:blipFill>
        <a:blip r:embed="rId2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4" name="ID_4DB43CB8538045F088A9B252DD11E3E7" descr="upload_post_object_v2_4092837302"/>
        <xdr:cNvPicPr/>
      </xdr:nvPicPr>
      <xdr:blipFill>
        <a:blip r:embed="rId3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351790</xdr:colOff>
      <xdr:row>14</xdr:row>
      <xdr:rowOff>8890</xdr:rowOff>
    </xdr:to>
    <xdr:pic>
      <xdr:nvPicPr>
        <xdr:cNvPr id="5" name="ID_F14E6CB49F1548929A12A4A1B2D201F2" descr="upload_post_object_v2_3980640066"/>
        <xdr:cNvPicPr/>
      </xdr:nvPicPr>
      <xdr:blipFill>
        <a:blip r:embed="rId4"/>
        <a:stretch>
          <a:fillRect/>
        </a:stretch>
      </xdr:blipFill>
      <xdr:spPr>
        <a:xfrm>
          <a:off x="0" y="0"/>
          <a:ext cx="2409190" cy="2409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80645</xdr:colOff>
      <xdr:row>4</xdr:row>
      <xdr:rowOff>67945</xdr:rowOff>
    </xdr:to>
    <xdr:pic>
      <xdr:nvPicPr>
        <xdr:cNvPr id="6" name="ID_9C7348E0EA7B48C99D47C6B8C7B8378E" descr="upload_post_object_v2_1965611049"/>
        <xdr:cNvPicPr/>
      </xdr:nvPicPr>
      <xdr:blipFill>
        <a:blip r:embed="rId5"/>
        <a:stretch>
          <a:fillRect/>
        </a:stretch>
      </xdr:blipFill>
      <xdr:spPr>
        <a:xfrm>
          <a:off x="0" y="0"/>
          <a:ext cx="766445" cy="753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228600</xdr:colOff>
      <xdr:row>53</xdr:row>
      <xdr:rowOff>57150</xdr:rowOff>
    </xdr:to>
    <xdr:pic>
      <xdr:nvPicPr>
        <xdr:cNvPr id="7" name="ID_D17A5D080F4B40C7BDBA559388821976" descr="upload_post_object_v2_560397173"/>
        <xdr:cNvPicPr/>
      </xdr:nvPicPr>
      <xdr:blipFill>
        <a:blip r:embed="rId6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666750</xdr:colOff>
      <xdr:row>23</xdr:row>
      <xdr:rowOff>152400</xdr:rowOff>
    </xdr:to>
    <xdr:pic>
      <xdr:nvPicPr>
        <xdr:cNvPr id="8" name="ID_344085C941184CC889031C765FA55B4A" descr="upload_post_object_v2_2036273144"/>
        <xdr:cNvPicPr/>
      </xdr:nvPicPr>
      <xdr:blipFill>
        <a:blip r:embed="rId7"/>
        <a:stretch>
          <a:fillRect/>
        </a:stretch>
      </xdr:blipFill>
      <xdr:spPr>
        <a:xfrm>
          <a:off x="0" y="0"/>
          <a:ext cx="4095750" cy="4095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533400</xdr:colOff>
      <xdr:row>19</xdr:row>
      <xdr:rowOff>19050</xdr:rowOff>
    </xdr:to>
    <xdr:pic>
      <xdr:nvPicPr>
        <xdr:cNvPr id="9" name="ID_5FA850E89F024813A971F803F4994509" descr="upload_post_object_v2_3946647984"/>
        <xdr:cNvPicPr/>
      </xdr:nvPicPr>
      <xdr:blipFill>
        <a:blip r:embed="rId8"/>
        <a:stretch>
          <a:fillRect/>
        </a:stretch>
      </xdr:blipFill>
      <xdr:spPr>
        <a:xfrm>
          <a:off x="0" y="0"/>
          <a:ext cx="3276600" cy="3276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10" name="ID_A58A269A03444824BAB7C12771AE6CAB" descr="upload_post_object_v2_187075454"/>
        <xdr:cNvPicPr/>
      </xdr:nvPicPr>
      <xdr:blipFill>
        <a:blip r:embed="rId9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4</xdr:row>
      <xdr:rowOff>133350</xdr:rowOff>
    </xdr:to>
    <xdr:pic>
      <xdr:nvPicPr>
        <xdr:cNvPr id="11" name="ID_7E1C5A9CBA014B998B495FF135411DAA" descr="upload_post_object_v2_2226768263"/>
        <xdr:cNvPicPr/>
      </xdr:nvPicPr>
      <xdr:blipFill>
        <a:blip r:embed="rId10"/>
        <a:stretch>
          <a:fillRect/>
        </a:stretch>
      </xdr:blipFill>
      <xdr:spPr>
        <a:xfrm>
          <a:off x="0" y="0"/>
          <a:ext cx="819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12" name="ID_210C75CEB1BC4F5BA83D6B0F82ADF7E0" descr="upload_post_object_v2_3069457896"/>
        <xdr:cNvPicPr/>
      </xdr:nvPicPr>
      <xdr:blipFill>
        <a:blip r:embed="rId11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413385</xdr:colOff>
      <xdr:row>6</xdr:row>
      <xdr:rowOff>70485</xdr:rowOff>
    </xdr:to>
    <xdr:pic>
      <xdr:nvPicPr>
        <xdr:cNvPr id="13" name="ID_A682FA11B1FF41AB83B89373154B8701" descr="upload_post_object_v2_2384188679"/>
        <xdr:cNvPicPr/>
      </xdr:nvPicPr>
      <xdr:blipFill>
        <a:blip r:embed="rId12"/>
        <a:stretch>
          <a:fillRect/>
        </a:stretch>
      </xdr:blipFill>
      <xdr:spPr>
        <a:xfrm>
          <a:off x="0" y="0"/>
          <a:ext cx="1099185" cy="10991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594360</xdr:colOff>
      <xdr:row>11</xdr:row>
      <xdr:rowOff>80010</xdr:rowOff>
    </xdr:to>
    <xdr:pic>
      <xdr:nvPicPr>
        <xdr:cNvPr id="14" name="ID_50829C81C0314A828624257D92EE7BD7" descr="upload_post_object_v2_1134843838"/>
        <xdr:cNvPicPr/>
      </xdr:nvPicPr>
      <xdr:blipFill>
        <a:blip r:embed="rId13"/>
        <a:stretch>
          <a:fillRect/>
        </a:stretch>
      </xdr:blipFill>
      <xdr:spPr>
        <a:xfrm>
          <a:off x="0" y="0"/>
          <a:ext cx="1965960" cy="1965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10</xdr:row>
      <xdr:rowOff>57150</xdr:rowOff>
    </xdr:to>
    <xdr:pic>
      <xdr:nvPicPr>
        <xdr:cNvPr id="15" name="ID_D2910169DC3E40E980A317684C890ACE" descr="upload_post_object_v2_441093842"/>
        <xdr:cNvPicPr/>
      </xdr:nvPicPr>
      <xdr:blipFill>
        <a:blip r:embed="rId14"/>
        <a:stretch>
          <a:fillRect/>
        </a:stretch>
      </xdr:blipFill>
      <xdr:spPr>
        <a:xfrm>
          <a:off x="0" y="0"/>
          <a:ext cx="1800225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596265</xdr:colOff>
      <xdr:row>11</xdr:row>
      <xdr:rowOff>20955</xdr:rowOff>
    </xdr:to>
    <xdr:pic>
      <xdr:nvPicPr>
        <xdr:cNvPr id="16" name="ID_ADC1CA8A83434428B898A94AF6B67143" descr="upload_post_object_v2_2431261002"/>
        <xdr:cNvPicPr/>
      </xdr:nvPicPr>
      <xdr:blipFill>
        <a:blip r:embed="rId15"/>
        <a:stretch>
          <a:fillRect/>
        </a:stretch>
      </xdr:blipFill>
      <xdr:spPr>
        <a:xfrm>
          <a:off x="0" y="0"/>
          <a:ext cx="1967865" cy="19069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19" name="ID_BBC2B9D027AF44EAAA4FB718CA4E771F" descr="upload_post_object_v2_3693549615"/>
        <xdr:cNvPicPr/>
      </xdr:nvPicPr>
      <xdr:blipFill>
        <a:blip r:embed="rId16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20" name="ID_28239D2AF6854F2196D3326582F04527" descr="upload_post_object_v2_3341078468"/>
        <xdr:cNvPicPr/>
      </xdr:nvPicPr>
      <xdr:blipFill>
        <a:blip r:embed="rId17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563880</xdr:colOff>
      <xdr:row>15</xdr:row>
      <xdr:rowOff>49530</xdr:rowOff>
    </xdr:to>
    <xdr:pic>
      <xdr:nvPicPr>
        <xdr:cNvPr id="21" name="ID_C2C7772FE06A4924824BD0B5389EA9A6" descr="upload_post_object_v2_3336555917"/>
        <xdr:cNvPicPr/>
      </xdr:nvPicPr>
      <xdr:blipFill>
        <a:blip r:embed="rId18"/>
        <a:stretch>
          <a:fillRect/>
        </a:stretch>
      </xdr:blipFill>
      <xdr:spPr>
        <a:xfrm>
          <a:off x="0" y="0"/>
          <a:ext cx="2621280" cy="262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22" name="ID_5001E4A45F164273A52B57C4B7C9E344" descr="upload_post_object_v2_2485713886"/>
        <xdr:cNvPicPr/>
      </xdr:nvPicPr>
      <xdr:blipFill>
        <a:blip r:embed="rId19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400050</xdr:colOff>
      <xdr:row>14</xdr:row>
      <xdr:rowOff>57150</xdr:rowOff>
    </xdr:to>
    <xdr:pic>
      <xdr:nvPicPr>
        <xdr:cNvPr id="17" name="ID_910F2E2F33B34F1F83004578AFD2B395" descr="upload_post_object_v2_952633070"/>
        <xdr:cNvPicPr/>
      </xdr:nvPicPr>
      <xdr:blipFill>
        <a:blip r:embed="rId20"/>
        <a:stretch>
          <a:fillRect/>
        </a:stretch>
      </xdr:blipFill>
      <xdr:spPr>
        <a:xfrm>
          <a:off x="0" y="0"/>
          <a:ext cx="2457450" cy="2457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666750</xdr:colOff>
      <xdr:row>23</xdr:row>
      <xdr:rowOff>152400</xdr:rowOff>
    </xdr:to>
    <xdr:pic>
      <xdr:nvPicPr>
        <xdr:cNvPr id="18" name="ID_27AB4102CE3E47D89245BF4EC241026A" descr="upload_post_object_v2_2435472199"/>
        <xdr:cNvPicPr/>
      </xdr:nvPicPr>
      <xdr:blipFill>
        <a:blip r:embed="rId21"/>
        <a:stretch>
          <a:fillRect/>
        </a:stretch>
      </xdr:blipFill>
      <xdr:spPr>
        <a:xfrm>
          <a:off x="0" y="0"/>
          <a:ext cx="4095750" cy="4095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228600</xdr:colOff>
      <xdr:row>53</xdr:row>
      <xdr:rowOff>57150</xdr:rowOff>
    </xdr:to>
    <xdr:pic>
      <xdr:nvPicPr>
        <xdr:cNvPr id="23" name="ID_F89437439F4D41EEB8B8D4EE6ED17702" descr="upload_post_object_v2_379477596"/>
        <xdr:cNvPicPr/>
      </xdr:nvPicPr>
      <xdr:blipFill>
        <a:blip r:embed="rId22"/>
        <a:stretch>
          <a:fillRect/>
        </a:stretch>
      </xdr:blipFill>
      <xdr:spPr>
        <a:xfrm>
          <a:off x="0" y="0"/>
          <a:ext cx="9144000" cy="9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647700</xdr:colOff>
      <xdr:row>27</xdr:row>
      <xdr:rowOff>133350</xdr:rowOff>
    </xdr:to>
    <xdr:pic>
      <xdr:nvPicPr>
        <xdr:cNvPr id="24" name="ID_372E163A82B94713BBC116E976DF5636" descr="upload_post_object_v2_1054377671"/>
        <xdr:cNvPicPr/>
      </xdr:nvPicPr>
      <xdr:blipFill>
        <a:blip r:embed="rId23"/>
        <a:stretch>
          <a:fillRect/>
        </a:stretch>
      </xdr:blipFill>
      <xdr:spPr>
        <a:xfrm>
          <a:off x="0" y="0"/>
          <a:ext cx="4762500" cy="476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2"/>
  <sheetViews>
    <sheetView tabSelected="1" zoomScale="90" zoomScaleNormal="90" workbookViewId="0">
      <pane ySplit="2" topLeftCell="A27" activePane="bottomLeft" state="frozen"/>
      <selection/>
      <selection pane="bottomLeft" activeCell="E36" sqref="E36"/>
    </sheetView>
  </sheetViews>
  <sheetFormatPr defaultColWidth="9" defaultRowHeight="15.75"/>
  <cols>
    <col min="1" max="1" width="4.875" style="4" customWidth="1"/>
    <col min="2" max="2" width="31.25" style="5" customWidth="1"/>
    <col min="3" max="3" width="22.25" style="5" customWidth="1"/>
    <col min="4" max="4" width="38.3916666666667" style="5" customWidth="1"/>
    <col min="5" max="5" width="44" style="6" customWidth="1"/>
    <col min="6" max="6" width="38.75" style="4" customWidth="1"/>
    <col min="7" max="7" width="18.375" style="5" customWidth="1"/>
    <col min="8" max="8" width="23" style="5" customWidth="1"/>
    <col min="9" max="9" width="17.5" style="3" customWidth="1"/>
    <col min="10" max="16384" width="9" style="3"/>
  </cols>
  <sheetData>
    <row r="1" s="1" customFormat="1" ht="48" customHeight="1" spans="1:9">
      <c r="A1" s="7" t="s">
        <v>0</v>
      </c>
      <c r="B1" s="7"/>
      <c r="C1" s="7"/>
      <c r="D1" s="7"/>
      <c r="E1" s="8"/>
      <c r="F1" s="7"/>
      <c r="G1" s="7"/>
      <c r="H1" s="7"/>
      <c r="I1" s="7"/>
    </row>
    <row r="2" s="2" customFormat="1" ht="34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0" t="s">
        <v>8</v>
      </c>
      <c r="I2" s="10" t="s">
        <v>9</v>
      </c>
    </row>
    <row r="3" s="3" customFormat="1" ht="108" customHeight="1" spans="1:9">
      <c r="A3" s="11">
        <v>1</v>
      </c>
      <c r="B3" s="11" t="s">
        <v>10</v>
      </c>
      <c r="C3" s="12" t="s">
        <v>11</v>
      </c>
      <c r="D3" s="11" t="s">
        <v>12</v>
      </c>
      <c r="E3" s="13" t="s">
        <v>13</v>
      </c>
      <c r="F3" s="11" t="s">
        <v>14</v>
      </c>
      <c r="G3" s="11" t="s">
        <v>15</v>
      </c>
      <c r="H3" s="11" t="s">
        <v>16</v>
      </c>
      <c r="I3" s="36" t="str">
        <f>_xlfn.DISPIMG("ID_372E163A82B94713BBC116E976DF5636",1)</f>
        <v>=DISPIMG("ID_372E163A82B94713BBC116E976DF5636",1)</v>
      </c>
    </row>
    <row r="4" ht="38" customHeight="1" spans="1:9">
      <c r="A4" s="11">
        <v>2</v>
      </c>
      <c r="B4" s="11" t="s">
        <v>17</v>
      </c>
      <c r="C4" s="14" t="s">
        <v>18</v>
      </c>
      <c r="D4" s="11" t="s">
        <v>19</v>
      </c>
      <c r="E4" s="15" t="s">
        <v>20</v>
      </c>
      <c r="F4" s="16" t="s">
        <v>21</v>
      </c>
      <c r="G4" s="11" t="s">
        <v>22</v>
      </c>
      <c r="H4" s="11" t="s">
        <v>23</v>
      </c>
      <c r="I4" s="27" t="str">
        <f>_xlfn.DISPIMG("ID_5FA850E89F024813A971F803F4994509",1)</f>
        <v>=DISPIMG("ID_5FA850E89F024813A971F803F4994509",1)</v>
      </c>
    </row>
    <row r="5" ht="38" customHeight="1" spans="1:9">
      <c r="A5" s="11"/>
      <c r="B5" s="11"/>
      <c r="C5" s="17"/>
      <c r="D5" s="11" t="s">
        <v>24</v>
      </c>
      <c r="E5" s="18"/>
      <c r="F5" s="16"/>
      <c r="G5" s="11"/>
      <c r="H5" s="11"/>
      <c r="I5" s="37"/>
    </row>
    <row r="6" ht="38" customHeight="1" spans="1:9">
      <c r="A6" s="11"/>
      <c r="B6" s="11"/>
      <c r="C6" s="19"/>
      <c r="D6" s="11" t="s">
        <v>25</v>
      </c>
      <c r="E6" s="20"/>
      <c r="F6" s="16"/>
      <c r="G6" s="11"/>
      <c r="H6" s="11"/>
      <c r="I6" s="30"/>
    </row>
    <row r="7" ht="94" customHeight="1" spans="1:9">
      <c r="A7" s="11">
        <v>3</v>
      </c>
      <c r="B7" s="11" t="s">
        <v>26</v>
      </c>
      <c r="C7" s="12" t="s">
        <v>27</v>
      </c>
      <c r="D7" s="11" t="s">
        <v>28</v>
      </c>
      <c r="E7" s="13" t="s">
        <v>29</v>
      </c>
      <c r="F7" s="12" t="s">
        <v>30</v>
      </c>
      <c r="G7" s="12" t="s">
        <v>31</v>
      </c>
      <c r="H7" s="11" t="s">
        <v>32</v>
      </c>
      <c r="I7" s="36" t="str">
        <f>_xlfn.DISPIMG("ID_5DF4E9F04F534CCD9057D2BA8E95DC76",1)</f>
        <v>=DISPIMG("ID_5DF4E9F04F534CCD9057D2BA8E95DC76",1)</v>
      </c>
    </row>
    <row r="8" ht="183" customHeight="1" spans="1:9">
      <c r="A8" s="11">
        <v>4</v>
      </c>
      <c r="B8" s="11" t="s">
        <v>33</v>
      </c>
      <c r="C8" s="12" t="s">
        <v>34</v>
      </c>
      <c r="D8" s="11" t="s">
        <v>35</v>
      </c>
      <c r="E8" s="13" t="s">
        <v>36</v>
      </c>
      <c r="F8" s="16" t="s">
        <v>21</v>
      </c>
      <c r="G8" s="11" t="s">
        <v>37</v>
      </c>
      <c r="H8" s="12" t="s">
        <v>38</v>
      </c>
      <c r="I8" s="36" t="str">
        <f>_xlfn.DISPIMG("ID_50829C81C0314A828624257D92EE7BD7",1)</f>
        <v>=DISPIMG("ID_50829C81C0314A828624257D92EE7BD7",1)</v>
      </c>
    </row>
    <row r="9" ht="86" customHeight="1" spans="1:9">
      <c r="A9" s="11">
        <v>5</v>
      </c>
      <c r="B9" s="11" t="s">
        <v>39</v>
      </c>
      <c r="C9" s="12" t="s">
        <v>40</v>
      </c>
      <c r="D9" s="11" t="s">
        <v>41</v>
      </c>
      <c r="E9" s="13" t="s">
        <v>42</v>
      </c>
      <c r="F9" s="21" t="s">
        <v>43</v>
      </c>
      <c r="G9" s="11" t="s">
        <v>44</v>
      </c>
      <c r="H9" s="11" t="s">
        <v>45</v>
      </c>
      <c r="I9" s="36" t="str">
        <f>_xlfn.DISPIMG("ID_4DB43CB8538045F088A9B252DD11E3E7",1)</f>
        <v>=DISPIMG("ID_4DB43CB8538045F088A9B252DD11E3E7",1)</v>
      </c>
    </row>
    <row r="10" ht="129" customHeight="1" spans="1:9">
      <c r="A10" s="11">
        <v>6</v>
      </c>
      <c r="B10" s="11" t="s">
        <v>46</v>
      </c>
      <c r="C10" s="12" t="s">
        <v>40</v>
      </c>
      <c r="D10" s="11" t="s">
        <v>47</v>
      </c>
      <c r="E10" s="15" t="s">
        <v>48</v>
      </c>
      <c r="F10" s="12" t="s">
        <v>49</v>
      </c>
      <c r="G10" s="11" t="s">
        <v>50</v>
      </c>
      <c r="H10" s="11" t="s">
        <v>51</v>
      </c>
      <c r="I10" s="36" t="str">
        <f>_xlfn.DISPIMG("ID_A58A269A03444824BAB7C12771AE6CAB",1)</f>
        <v>=DISPIMG("ID_A58A269A03444824BAB7C12771AE6CAB",1)</v>
      </c>
    </row>
    <row r="11" ht="86" customHeight="1" spans="1:9">
      <c r="A11" s="22">
        <v>7</v>
      </c>
      <c r="B11" s="22" t="s">
        <v>52</v>
      </c>
      <c r="C11" s="14" t="s">
        <v>34</v>
      </c>
      <c r="D11" s="23" t="s">
        <v>53</v>
      </c>
      <c r="E11" s="24" t="s">
        <v>54</v>
      </c>
      <c r="F11" s="25" t="s">
        <v>30</v>
      </c>
      <c r="G11" s="14" t="s">
        <v>55</v>
      </c>
      <c r="H11" s="11" t="s">
        <v>56</v>
      </c>
      <c r="I11" s="27" t="str">
        <f>_xlfn.DISPIMG("ID_210C75CEB1BC4F5BA83D6B0F82ADF7E0",1)</f>
        <v>=DISPIMG("ID_210C75CEB1BC4F5BA83D6B0F82ADF7E0",1)</v>
      </c>
    </row>
    <row r="12" ht="86" customHeight="1" spans="1:9">
      <c r="A12" s="11">
        <v>8</v>
      </c>
      <c r="B12" s="11" t="s">
        <v>57</v>
      </c>
      <c r="C12" s="12" t="s">
        <v>58</v>
      </c>
      <c r="D12" s="11" t="s">
        <v>59</v>
      </c>
      <c r="E12" s="26" t="s">
        <v>42</v>
      </c>
      <c r="F12" s="12" t="s">
        <v>60</v>
      </c>
      <c r="G12" s="12" t="s">
        <v>61</v>
      </c>
      <c r="H12" s="11" t="s">
        <v>62</v>
      </c>
      <c r="I12" s="36" t="str">
        <f>_xlfn.DISPIMG("ID_D2910169DC3E40E980A317684C890ACE",1)</f>
        <v>=DISPIMG("ID_D2910169DC3E40E980A317684C890ACE",1)</v>
      </c>
    </row>
    <row r="13" ht="86" customHeight="1" spans="1:9">
      <c r="A13" s="11">
        <v>9</v>
      </c>
      <c r="B13" s="11" t="s">
        <v>63</v>
      </c>
      <c r="C13" s="14" t="s">
        <v>64</v>
      </c>
      <c r="D13" s="12" t="s">
        <v>65</v>
      </c>
      <c r="E13" s="15" t="s">
        <v>66</v>
      </c>
      <c r="F13" s="21" t="s">
        <v>67</v>
      </c>
      <c r="G13" s="12" t="s">
        <v>68</v>
      </c>
      <c r="H13" s="11" t="s">
        <v>69</v>
      </c>
      <c r="I13" s="27" t="str">
        <f>_xlfn.DISPIMG("ID_28239D2AF6854F2196D3326582F04527",1)</f>
        <v>=DISPIMG("ID_28239D2AF6854F2196D3326582F04527",1)</v>
      </c>
    </row>
    <row r="14" ht="86" customHeight="1" spans="1:9">
      <c r="A14" s="11"/>
      <c r="B14" s="11"/>
      <c r="C14" s="17"/>
      <c r="D14" s="11" t="s">
        <v>70</v>
      </c>
      <c r="E14" s="20"/>
      <c r="F14" s="16"/>
      <c r="G14" s="11"/>
      <c r="H14" s="11"/>
      <c r="I14" s="37"/>
    </row>
    <row r="15" ht="86" customHeight="1" spans="1:9">
      <c r="A15" s="11"/>
      <c r="B15" s="11"/>
      <c r="C15" s="19"/>
      <c r="D15" s="12" t="s">
        <v>71</v>
      </c>
      <c r="E15" s="13" t="s">
        <v>72</v>
      </c>
      <c r="F15" s="16"/>
      <c r="G15" s="11"/>
      <c r="H15" s="11"/>
      <c r="I15" s="30"/>
    </row>
    <row r="16" ht="292" customHeight="1" spans="1:9">
      <c r="A16" s="11">
        <v>10</v>
      </c>
      <c r="B16" s="11" t="s">
        <v>73</v>
      </c>
      <c r="C16" s="12" t="s">
        <v>74</v>
      </c>
      <c r="D16" s="11" t="s">
        <v>75</v>
      </c>
      <c r="E16" s="13" t="s">
        <v>76</v>
      </c>
      <c r="F16" s="12" t="s">
        <v>77</v>
      </c>
      <c r="G16" s="11" t="s">
        <v>78</v>
      </c>
      <c r="H16" s="11" t="s">
        <v>79</v>
      </c>
      <c r="I16" s="36" t="str">
        <f>_xlfn.DISPIMG("ID_9C7348E0EA7B48C99D47C6B8C7B8378E",1)</f>
        <v>=DISPIMG("ID_9C7348E0EA7B48C99D47C6B8C7B8378E",1)</v>
      </c>
    </row>
    <row r="17" ht="45" customHeight="1" spans="1:9">
      <c r="A17" s="11">
        <v>11</v>
      </c>
      <c r="B17" s="11" t="s">
        <v>80</v>
      </c>
      <c r="C17" s="14" t="s">
        <v>81</v>
      </c>
      <c r="D17" s="11" t="s">
        <v>82</v>
      </c>
      <c r="E17" s="15" t="s">
        <v>83</v>
      </c>
      <c r="F17" s="27" t="s">
        <v>84</v>
      </c>
      <c r="G17" s="11" t="s">
        <v>85</v>
      </c>
      <c r="H17" s="11" t="s">
        <v>86</v>
      </c>
      <c r="I17" s="27" t="str">
        <f>_xlfn.DISPIMG("ID_5001E4A45F164273A52B57C4B7C9E344",1)</f>
        <v>=DISPIMG("ID_5001E4A45F164273A52B57C4B7C9E344",1)</v>
      </c>
    </row>
    <row r="18" ht="45" customHeight="1" spans="1:9">
      <c r="A18" s="11"/>
      <c r="B18" s="11"/>
      <c r="C18" s="28"/>
      <c r="D18" s="11" t="s">
        <v>87</v>
      </c>
      <c r="E18" s="29"/>
      <c r="F18" s="30"/>
      <c r="G18" s="11"/>
      <c r="H18" s="11"/>
      <c r="I18" s="37"/>
    </row>
    <row r="19" ht="45" customHeight="1" spans="1:9">
      <c r="A19" s="11"/>
      <c r="B19" s="11"/>
      <c r="C19" s="31"/>
      <c r="D19" s="11" t="s">
        <v>88</v>
      </c>
      <c r="E19" s="32"/>
      <c r="F19" s="12" t="s">
        <v>89</v>
      </c>
      <c r="G19" s="11"/>
      <c r="H19" s="11"/>
      <c r="I19" s="30"/>
    </row>
    <row r="20" ht="207" customHeight="1" spans="1:9">
      <c r="A20" s="11">
        <v>12</v>
      </c>
      <c r="B20" s="11" t="s">
        <v>90</v>
      </c>
      <c r="C20" s="12" t="s">
        <v>91</v>
      </c>
      <c r="D20" s="11" t="s">
        <v>75</v>
      </c>
      <c r="E20" s="33" t="s">
        <v>92</v>
      </c>
      <c r="F20" s="12" t="s">
        <v>77</v>
      </c>
      <c r="G20" s="11" t="s">
        <v>93</v>
      </c>
      <c r="H20" s="11" t="s">
        <v>94</v>
      </c>
      <c r="I20" s="36" t="str">
        <f>_xlfn.DISPIMG("ID_ADC1CA8A83434428B898A94AF6B67143",1)</f>
        <v>=DISPIMG("ID_ADC1CA8A83434428B898A94AF6B67143",1)</v>
      </c>
    </row>
    <row r="21" ht="86" customHeight="1" spans="1:9">
      <c r="A21" s="11">
        <v>13</v>
      </c>
      <c r="B21" s="11" t="s">
        <v>95</v>
      </c>
      <c r="C21" s="11" t="s">
        <v>96</v>
      </c>
      <c r="D21" s="12" t="s">
        <v>97</v>
      </c>
      <c r="E21" s="13" t="s">
        <v>98</v>
      </c>
      <c r="F21" s="12" t="s">
        <v>99</v>
      </c>
      <c r="G21" s="12" t="s">
        <v>100</v>
      </c>
      <c r="H21" s="22" t="s">
        <v>101</v>
      </c>
      <c r="I21" s="36" t="str">
        <f>_xlfn.DISPIMG("ID_C2C7772FE06A4924824BD0B5389EA9A6",1)</f>
        <v>=DISPIMG("ID_C2C7772FE06A4924824BD0B5389EA9A6",1)</v>
      </c>
    </row>
    <row r="22" ht="86" customHeight="1" spans="1:9">
      <c r="A22" s="11">
        <v>14</v>
      </c>
      <c r="B22" s="11" t="s">
        <v>102</v>
      </c>
      <c r="C22" s="12" t="s">
        <v>103</v>
      </c>
      <c r="D22" s="11" t="s">
        <v>104</v>
      </c>
      <c r="E22" s="13" t="s">
        <v>98</v>
      </c>
      <c r="F22" s="12" t="s">
        <v>105</v>
      </c>
      <c r="G22" s="34" t="s">
        <v>106</v>
      </c>
      <c r="H22" s="35" t="s">
        <v>107</v>
      </c>
      <c r="I22" s="38" t="str">
        <f>_xlfn.DISPIMG("ID_21CE94F706224E1E80B7AE0843CE63CB",1)</f>
        <v>=DISPIMG("ID_21CE94F706224E1E80B7AE0843CE63CB",1)</v>
      </c>
    </row>
    <row r="23" ht="130" customHeight="1" spans="1:9">
      <c r="A23" s="11">
        <v>15</v>
      </c>
      <c r="B23" s="11" t="s">
        <v>108</v>
      </c>
      <c r="C23" s="12" t="s">
        <v>103</v>
      </c>
      <c r="D23" s="12" t="s">
        <v>109</v>
      </c>
      <c r="E23" s="13" t="s">
        <v>110</v>
      </c>
      <c r="F23" s="12" t="s">
        <v>111</v>
      </c>
      <c r="G23" s="11" t="s">
        <v>112</v>
      </c>
      <c r="H23" s="31" t="s">
        <v>113</v>
      </c>
      <c r="I23" s="36" t="str">
        <f>_xlfn.DISPIMG("ID_910F2E2F33B34F1F83004578AFD2B395",1)</f>
        <v>=DISPIMG("ID_910F2E2F33B34F1F83004578AFD2B395",1)</v>
      </c>
    </row>
    <row r="24" ht="86" customHeight="1" spans="1:9">
      <c r="A24" s="11">
        <v>16</v>
      </c>
      <c r="B24" s="11" t="s">
        <v>114</v>
      </c>
      <c r="C24" s="12" t="s">
        <v>103</v>
      </c>
      <c r="D24" s="11" t="s">
        <v>115</v>
      </c>
      <c r="E24" s="13" t="s">
        <v>116</v>
      </c>
      <c r="F24" s="12" t="s">
        <v>117</v>
      </c>
      <c r="G24" s="12" t="s">
        <v>118</v>
      </c>
      <c r="H24" s="11" t="s">
        <v>119</v>
      </c>
      <c r="I24" s="36" t="str">
        <f>_xlfn.DISPIMG("ID_D17A5D080F4B40C7BDBA559388821976",1)</f>
        <v>=DISPIMG("ID_D17A5D080F4B40C7BDBA559388821976",1)</v>
      </c>
    </row>
    <row r="25" ht="86" customHeight="1" spans="1:9">
      <c r="A25" s="22">
        <v>17</v>
      </c>
      <c r="B25" s="22" t="s">
        <v>120</v>
      </c>
      <c r="C25" s="22" t="s">
        <v>103</v>
      </c>
      <c r="D25" s="13" t="s">
        <v>121</v>
      </c>
      <c r="E25" s="13" t="s">
        <v>122</v>
      </c>
      <c r="F25" s="14" t="s">
        <v>123</v>
      </c>
      <c r="G25" s="22" t="s">
        <v>124</v>
      </c>
      <c r="H25" s="22" t="s">
        <v>125</v>
      </c>
      <c r="I25" s="27" t="str">
        <f>_xlfn.DISPIMG("ID_BBC2B9D027AF44EAAA4FB718CA4E771F",1)</f>
        <v>=DISPIMG("ID_BBC2B9D027AF44EAAA4FB718CA4E771F",1)</v>
      </c>
    </row>
    <row r="26" ht="86" customHeight="1" spans="1:9">
      <c r="A26" s="19"/>
      <c r="B26" s="19"/>
      <c r="C26" s="19"/>
      <c r="D26" s="13" t="s">
        <v>126</v>
      </c>
      <c r="E26" s="13" t="s">
        <v>127</v>
      </c>
      <c r="F26" s="19"/>
      <c r="G26" s="19"/>
      <c r="H26" s="19"/>
      <c r="I26" s="30"/>
    </row>
    <row r="27" ht="171" customHeight="1" spans="1:9">
      <c r="A27" s="11">
        <v>18</v>
      </c>
      <c r="B27" s="11" t="s">
        <v>128</v>
      </c>
      <c r="C27" s="11" t="s">
        <v>103</v>
      </c>
      <c r="D27" s="12" t="s">
        <v>129</v>
      </c>
      <c r="E27" s="13" t="s">
        <v>130</v>
      </c>
      <c r="F27" s="12" t="s">
        <v>30</v>
      </c>
      <c r="G27" s="11" t="s">
        <v>131</v>
      </c>
      <c r="H27" s="12" t="s">
        <v>132</v>
      </c>
      <c r="I27" s="36" t="str">
        <f>_xlfn.DISPIMG("ID_F89437439F4D41EEB8B8D4EE6ED17702",1)</f>
        <v>=DISPIMG("ID_F89437439F4D41EEB8B8D4EE6ED17702",1)</v>
      </c>
    </row>
    <row r="28" ht="86" customHeight="1" spans="1:9">
      <c r="A28" s="11">
        <v>19</v>
      </c>
      <c r="B28" s="11" t="s">
        <v>133</v>
      </c>
      <c r="C28" s="11" t="s">
        <v>103</v>
      </c>
      <c r="D28" s="12" t="s">
        <v>134</v>
      </c>
      <c r="E28" s="26" t="s">
        <v>135</v>
      </c>
      <c r="F28" s="21" t="s">
        <v>136</v>
      </c>
      <c r="G28" s="12" t="s">
        <v>137</v>
      </c>
      <c r="H28" s="11" t="s">
        <v>138</v>
      </c>
      <c r="I28" s="36" t="str">
        <f>_xlfn.DISPIMG("ID_F14E6CB49F1548929A12A4A1B2D201F2",1)</f>
        <v>=DISPIMG("ID_F14E6CB49F1548929A12A4A1B2D201F2",1)</v>
      </c>
    </row>
    <row r="29" ht="86" customHeight="1" spans="1:9">
      <c r="A29" s="11">
        <v>20</v>
      </c>
      <c r="B29" s="11" t="s">
        <v>139</v>
      </c>
      <c r="C29" s="12" t="s">
        <v>140</v>
      </c>
      <c r="D29" s="11" t="s">
        <v>141</v>
      </c>
      <c r="E29" s="13" t="s">
        <v>142</v>
      </c>
      <c r="F29" s="12" t="s">
        <v>143</v>
      </c>
      <c r="G29" s="11" t="s">
        <v>144</v>
      </c>
      <c r="H29" s="11" t="s">
        <v>145</v>
      </c>
      <c r="I29" s="36" t="str">
        <f>_xlfn.DISPIMG("ID_27AB4102CE3E47D89245BF4EC241026A",1)</f>
        <v>=DISPIMG("ID_27AB4102CE3E47D89245BF4EC241026A",1)</v>
      </c>
    </row>
    <row r="30" ht="86" customHeight="1" spans="1:9">
      <c r="A30" s="11">
        <v>21</v>
      </c>
      <c r="B30" s="11" t="s">
        <v>146</v>
      </c>
      <c r="C30" s="11" t="s">
        <v>147</v>
      </c>
      <c r="D30" s="11" t="s">
        <v>148</v>
      </c>
      <c r="E30" s="33" t="s">
        <v>149</v>
      </c>
      <c r="F30" s="16" t="s">
        <v>67</v>
      </c>
      <c r="G30" s="11" t="s">
        <v>150</v>
      </c>
      <c r="H30" s="11" t="s">
        <v>151</v>
      </c>
      <c r="I30" s="36" t="str">
        <f>_xlfn.DISPIMG("ID_7E1C5A9CBA014B998B495FF135411DAA",1)</f>
        <v>=DISPIMG("ID_7E1C5A9CBA014B998B495FF135411DAA",1)</v>
      </c>
    </row>
    <row r="31" ht="86" customHeight="1" spans="1:9">
      <c r="A31" s="11">
        <v>22</v>
      </c>
      <c r="B31" s="11" t="s">
        <v>152</v>
      </c>
      <c r="C31" s="11" t="s">
        <v>147</v>
      </c>
      <c r="D31" s="12" t="s">
        <v>153</v>
      </c>
      <c r="E31" s="13" t="s">
        <v>154</v>
      </c>
      <c r="F31" s="12" t="s">
        <v>30</v>
      </c>
      <c r="G31" s="12" t="s">
        <v>155</v>
      </c>
      <c r="H31" s="11" t="s">
        <v>156</v>
      </c>
      <c r="I31" s="36" t="str">
        <f>_xlfn.DISPIMG("ID_A682FA11B1FF41AB83B89373154B8701",1)</f>
        <v>=DISPIMG("ID_A682FA11B1FF41AB83B89373154B8701",1)</v>
      </c>
    </row>
    <row r="32" ht="86" customHeight="1" spans="1:9">
      <c r="A32" s="11">
        <v>23</v>
      </c>
      <c r="B32" s="11" t="s">
        <v>157</v>
      </c>
      <c r="C32" s="12" t="s">
        <v>158</v>
      </c>
      <c r="D32" s="11" t="s">
        <v>159</v>
      </c>
      <c r="E32" s="13" t="s">
        <v>160</v>
      </c>
      <c r="F32" s="12" t="s">
        <v>117</v>
      </c>
      <c r="G32" s="11" t="s">
        <v>161</v>
      </c>
      <c r="H32" s="11" t="s">
        <v>162</v>
      </c>
      <c r="I32" s="36" t="str">
        <f>_xlfn.DISPIMG("ID_344085C941184CC889031C765FA55B4A",1)</f>
        <v>=DISPIMG("ID_344085C941184CC889031C765FA55B4A",1)</v>
      </c>
    </row>
  </sheetData>
  <sheetProtection formatCells="0" insertHyperlinks="0" autoFilter="0"/>
  <autoFilter xmlns:etc="http://www.wps.cn/officeDocument/2017/etCustomData" ref="A2:I32" etc:filterBottomFollowUsedRange="1">
    <extLst/>
  </autoFilter>
  <mergeCells count="32">
    <mergeCell ref="A1:I1"/>
    <mergeCell ref="A4:A6"/>
    <mergeCell ref="A13:A15"/>
    <mergeCell ref="A17:A19"/>
    <mergeCell ref="A25:A26"/>
    <mergeCell ref="B4:B6"/>
    <mergeCell ref="B13:B15"/>
    <mergeCell ref="B17:B19"/>
    <mergeCell ref="B25:B26"/>
    <mergeCell ref="C4:C6"/>
    <mergeCell ref="C13:C15"/>
    <mergeCell ref="C17:C19"/>
    <mergeCell ref="C25:C26"/>
    <mergeCell ref="E4:E6"/>
    <mergeCell ref="E13:E14"/>
    <mergeCell ref="E17:E19"/>
    <mergeCell ref="F4:F6"/>
    <mergeCell ref="F13:F15"/>
    <mergeCell ref="F17:F18"/>
    <mergeCell ref="F25:F26"/>
    <mergeCell ref="G4:G6"/>
    <mergeCell ref="G13:G15"/>
    <mergeCell ref="G17:G19"/>
    <mergeCell ref="G25:G26"/>
    <mergeCell ref="H4:H6"/>
    <mergeCell ref="H13:H15"/>
    <mergeCell ref="H17:H19"/>
    <mergeCell ref="H25:H26"/>
    <mergeCell ref="I4:I6"/>
    <mergeCell ref="I13:I15"/>
    <mergeCell ref="I17:I19"/>
    <mergeCell ref="I25:I26"/>
  </mergeCells>
  <pageMargins left="0.432638888888889" right="0.196527777777778" top="0.747916666666667" bottom="0.275" header="0.472222222222222" footer="0.298611111111111"/>
  <pageSetup paperSize="8" scale="88" fitToHeight="0" orientation="landscape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formatColumns="0" formatRows="0" insertRows="0" insertColumns="0" insertHyperlinks="0" deleteColumns="0" deleteRows="0" sort="0" autoFilter="0" pivotTables="0"/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  i s D a s h B o a r d S h e e t = " 0 "   i s D b D a s h B o a r d S h e e t = " 0 "   i s F l e x P a p e r S h e e t = " 0 " > < c e l l p r o t e c t i o n / > < a p p E t D b R e l a t i o n s / > < / w o S h e e t P r o p s > < / w o S h e e t s P r o p s > < w o B o o k P r o p s > < b o o k S e t t i n g s   f i l e I d = " "   i s F i l t e r S h a r e d = " 1 "   c o r e C o n q u e r U s e r I d = " "   i s A u t o U p d a t e P a u s e d = " 0 "   f i l t e r T y p e = " c o n n "   i s M e r g e T a s k s A u t o U p d a t e = " 0 "   i s I n s e r P i c A s A t t a c h m e n t = " 0 " / > < / w o B o o k P r o p s >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WWO_wpscloud_20240817022457-cb64644e7f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走一走、听一听</cp:lastModifiedBy>
  <dcterms:created xsi:type="dcterms:W3CDTF">2006-09-18T19:21:00Z</dcterms:created>
  <dcterms:modified xsi:type="dcterms:W3CDTF">2024-08-26T10:57:52Z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7A0ACC66291A42F5854C57D692548662_13</vt:lpwstr>
  </property>
</Properties>
</file>