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2024年预算公开\2024年预算公开上报\250009渝西中学\"/>
    </mc:Choice>
  </mc:AlternateContent>
  <bookViews>
    <workbookView xWindow="-120" yWindow="-120" windowWidth="29040" windowHeight="1584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4" r:id="rId12"/>
    <sheet name="表十三" sheetId="15" r:id="rId13"/>
  </sheets>
  <calcPr calcId="162913"/>
</workbook>
</file>

<file path=xl/calcChain.xml><?xml version="1.0" encoding="utf-8"?>
<calcChain xmlns="http://schemas.openxmlformats.org/spreadsheetml/2006/main">
  <c r="J8" i="14" l="1"/>
  <c r="K8" i="14"/>
  <c r="L8" i="14"/>
  <c r="D12" i="12"/>
  <c r="D11" i="12"/>
  <c r="D8" i="12"/>
  <c r="C25" i="11"/>
  <c r="C24" i="11"/>
  <c r="C8" i="11"/>
  <c r="E13" i="10"/>
  <c r="C13" i="10"/>
  <c r="E12" i="10"/>
  <c r="E7" i="10" s="1"/>
  <c r="E6" i="10" s="1"/>
  <c r="C12" i="10"/>
  <c r="E11" i="10"/>
  <c r="C11" i="10"/>
  <c r="E8" i="10"/>
  <c r="C8" i="10"/>
  <c r="D7" i="10"/>
  <c r="C7" i="10"/>
  <c r="C6" i="10" s="1"/>
  <c r="D6" i="10"/>
  <c r="D15" i="9"/>
  <c r="C15" i="9"/>
  <c r="D14" i="9"/>
  <c r="C14" i="9"/>
  <c r="G13" i="9"/>
  <c r="D13" i="9"/>
  <c r="C13" i="9"/>
  <c r="G10" i="9"/>
  <c r="D10" i="9"/>
  <c r="C10" i="9"/>
  <c r="G9" i="9"/>
  <c r="D9" i="9"/>
  <c r="D8" i="9" s="1"/>
  <c r="C9" i="9"/>
  <c r="C8" i="9" s="1"/>
  <c r="C12" i="8"/>
  <c r="E9" i="8"/>
  <c r="E8" i="8"/>
  <c r="C8" i="8"/>
  <c r="E14" i="3"/>
  <c r="C14" i="3"/>
  <c r="E13" i="3"/>
  <c r="C13" i="3"/>
  <c r="E12" i="3"/>
  <c r="C12" i="3"/>
  <c r="E9" i="3"/>
  <c r="C9" i="3"/>
  <c r="C8" i="3" s="1"/>
  <c r="C7" i="3" s="1"/>
  <c r="E8" i="3"/>
  <c r="E7" i="3" s="1"/>
  <c r="D8" i="3"/>
  <c r="D7" i="3"/>
  <c r="B17" i="2"/>
  <c r="E7" i="2"/>
  <c r="E6" i="2" s="1"/>
  <c r="D7" i="2"/>
  <c r="D6" i="2"/>
  <c r="B6" i="2"/>
</calcChain>
</file>

<file path=xl/sharedStrings.xml><?xml version="1.0" encoding="utf-8"?>
<sst xmlns="http://schemas.openxmlformats.org/spreadsheetml/2006/main" count="671" uniqueCount="394">
  <si>
    <t>附表1</t>
  </si>
  <si>
    <t>2024年重庆市渝西中学财政拨款收支总表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</si>
  <si>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</si>
  <si>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</si>
  <si>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</si>
  <si>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</si>
  <si>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</si>
  <si>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</si>
  <si>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</si>
  <si>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</si>
  <si>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</si>
  <si>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</si>
  <si>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</si>
  <si>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</si>
  <si>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</si>
  <si>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</si>
  <si>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</si>
  <si>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</si>
  <si>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</si>
  <si>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</si>
  <si>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</si>
  <si>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</si>
  <si>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</si>
  <si>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</si>
  <si>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</si>
  <si>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</si>
  <si>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</si>
  <si>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附表2</t>
  </si>
  <si>
    <t>2024年重庆市渝西中学一般公共预算财政拨款支出预算表</t>
  </si>
  <si>
    <t>功能分类科目</t>
  </si>
  <si>
    <t>2024年预算数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</si>
  <si>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</si>
  <si>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</si>
  <si>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</si>
  <si>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</si>
  <si>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</si>
  <si>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</si>
  <si>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方正仿宋_GBK"/>
        <family val="4"/>
        <charset val="134"/>
      </rPr>
      <t> 20502</t>
    </r>
  </si>
  <si>
    <r>
      <rPr>
        <sz val="10"/>
        <color rgb="FF000000"/>
        <rFont val="方正仿宋_GBK"/>
        <family val="4"/>
        <charset val="134"/>
      </rPr>
      <t> 普通教育</t>
    </r>
  </si>
  <si>
    <r>
      <rPr>
        <sz val="10"/>
        <color rgb="FF000000"/>
        <rFont val="方正仿宋_GBK"/>
        <family val="4"/>
        <charset val="134"/>
      </rPr>
      <t>  2050201</t>
    </r>
  </si>
  <si>
    <r>
      <rPr>
        <sz val="10"/>
        <color rgb="FF000000"/>
        <rFont val="方正仿宋_GBK"/>
        <family val="4"/>
        <charset val="134"/>
      </rPr>
      <t>  学前教育</t>
    </r>
  </si>
  <si>
    <r>
      <rPr>
        <sz val="10"/>
        <color rgb="FF000000"/>
        <rFont val="方正仿宋_GBK"/>
        <family val="4"/>
        <charset val="134"/>
      </rPr>
      <t>  2050203</t>
    </r>
  </si>
  <si>
    <r>
      <rPr>
        <sz val="10"/>
        <color rgb="FF000000"/>
        <rFont val="方正仿宋_GBK"/>
        <family val="4"/>
        <charset val="134"/>
      </rPr>
      <t>  初中教育</t>
    </r>
  </si>
  <si>
    <r>
      <rPr>
        <sz val="10"/>
        <color rgb="FF000000"/>
        <rFont val="方正仿宋_GBK"/>
        <family val="4"/>
        <charset val="134"/>
      </rPr>
      <t>  2050204</t>
    </r>
  </si>
  <si>
    <r>
      <rPr>
        <sz val="10"/>
        <color rgb="FF000000"/>
        <rFont val="方正仿宋_GBK"/>
        <family val="4"/>
        <charset val="134"/>
      </rPr>
      <t>  高中教育</t>
    </r>
  </si>
  <si>
    <r>
      <rPr>
        <sz val="10"/>
        <color rgb="FF000000"/>
        <rFont val="方正仿宋_GBK"/>
        <family val="4"/>
        <charset val="134"/>
      </rPr>
      <t> 20509</t>
    </r>
  </si>
  <si>
    <r>
      <rPr>
        <sz val="10"/>
        <color rgb="FF000000"/>
        <rFont val="方正仿宋_GBK"/>
        <family val="4"/>
        <charset val="134"/>
      </rPr>
      <t> 教育费附加安排的支出</t>
    </r>
  </si>
  <si>
    <r>
      <rPr>
        <sz val="10"/>
        <color rgb="FF000000"/>
        <rFont val="方正仿宋_GBK"/>
        <family val="4"/>
        <charset val="134"/>
      </rPr>
      <t>  2050999</t>
    </r>
  </si>
  <si>
    <r>
      <rPr>
        <sz val="10"/>
        <color rgb="FF000000"/>
        <rFont val="方正仿宋_GBK"/>
        <family val="4"/>
        <charset val="134"/>
      </rPr>
      <t>  其他教育费附加安排的支出</t>
    </r>
  </si>
  <si>
    <t>208</t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</si>
  <si>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</si>
  <si>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</si>
  <si>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</si>
  <si>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</si>
  <si>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</si>
  <si>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</si>
  <si>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 2080599</t>
    </r>
  </si>
  <si>
    <r>
      <rPr>
        <sz val="10"/>
        <color rgb="FF000000"/>
        <rFont val="方正仿宋_GBK"/>
        <family val="4"/>
        <charset val="134"/>
      </rPr>
      <t>  其他行政事业单位养老支出</t>
    </r>
  </si>
  <si>
    <t>210</t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</si>
  <si>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</si>
  <si>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</si>
  <si>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</si>
  <si>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</si>
  <si>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 2101199</t>
    </r>
  </si>
  <si>
    <r>
      <rPr>
        <sz val="10"/>
        <color rgb="FF000000"/>
        <rFont val="方正仿宋_GBK"/>
        <family val="4"/>
        <charset val="134"/>
      </rPr>
      <t>  其他行政事业单位医疗支出</t>
    </r>
  </si>
  <si>
    <t>221</t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</si>
  <si>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</si>
  <si>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</si>
  <si>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</si>
  <si>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</si>
  <si>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 2210203</t>
    </r>
  </si>
  <si>
    <r>
      <rPr>
        <sz val="10"/>
        <color rgb="FF000000"/>
        <rFont val="方正仿宋_GBK"/>
        <family val="4"/>
        <charset val="134"/>
      </rPr>
      <t>  购房补贴</t>
    </r>
  </si>
  <si>
    <t>附表3</t>
  </si>
  <si>
    <t>2024年重庆市渝西中学一般公共预算财政拨款基本支出预算表</t>
  </si>
  <si>
    <t>（部门预算支出经济分类科目）</t>
  </si>
  <si>
    <t>经济分类科目</t>
  </si>
  <si>
    <t>2024年基本支出</t>
  </si>
  <si>
    <t>科目编码</t>
  </si>
  <si>
    <t>总计</t>
  </si>
  <si>
    <t>人员经费</t>
  </si>
  <si>
    <t>日常公用经费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</si>
  <si>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</si>
  <si>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</si>
  <si>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</si>
  <si>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</si>
  <si>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</si>
  <si>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</si>
  <si>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</si>
  <si>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</si>
  <si>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</si>
  <si>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</si>
  <si>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</si>
  <si>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</si>
  <si>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</si>
  <si>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</si>
  <si>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</si>
  <si>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</si>
  <si>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</si>
  <si>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</si>
  <si>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</si>
  <si>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</si>
  <si>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</si>
  <si>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</si>
  <si>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</si>
  <si>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</si>
  <si>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30202</t>
  </si>
  <si>
    <t> 印刷费</t>
  </si>
  <si>
    <t> 30203</t>
  </si>
  <si>
    <t> 咨询费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</si>
  <si>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</si>
  <si>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</si>
  <si>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</si>
  <si>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</si>
  <si>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</si>
  <si>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</si>
  <si>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</si>
  <si>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</si>
  <si>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</si>
  <si>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</si>
  <si>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</si>
  <si>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</si>
  <si>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30214</t>
  </si>
  <si>
    <t> 租赁费</t>
  </si>
  <si>
    <t> 30215</t>
  </si>
  <si>
    <t> 会议费</t>
  </si>
  <si>
    <t> 30216</t>
  </si>
  <si>
    <t> 培训费</t>
  </si>
  <si>
    <t> 30218</t>
  </si>
  <si>
    <t> 专用材料费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</si>
  <si>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</si>
  <si>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</si>
  <si>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</si>
  <si>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</si>
  <si>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</si>
  <si>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</si>
  <si>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</si>
  <si>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</si>
  <si>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</si>
  <si>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</si>
  <si>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30240</t>
  </si>
  <si>
    <t> 税金及附加费用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</si>
  <si>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</si>
  <si>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</si>
  <si>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</si>
  <si>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</si>
  <si>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</si>
  <si>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</si>
  <si>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</si>
  <si>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</si>
  <si>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 30308</t>
  </si>
  <si>
    <t> 助学金</t>
  </si>
  <si>
    <t>310</t>
  </si>
  <si>
    <t>资本性支出</t>
  </si>
  <si>
    <t> 31002</t>
  </si>
  <si>
    <t> 办公设备购置</t>
  </si>
  <si>
    <t>附表4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</si>
  <si>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</si>
  <si>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</si>
  <si>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</si>
  <si>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</si>
  <si>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</si>
  <si>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</si>
  <si>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</si>
  <si>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</si>
  <si>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</si>
  <si>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t>506</t>
  </si>
  <si>
    <t>对事业单位资本性补助</t>
  </si>
  <si>
    <r>
      <rPr>
        <sz val="12"/>
        <color rgb="FF000000"/>
        <rFont val="方正仿宋_GBK"/>
        <family val="4"/>
        <charset val="134"/>
      </rPr>
      <t> 50601</t>
    </r>
  </si>
  <si>
    <r>
      <rPr>
        <sz val="12"/>
        <color rgb="FF000000"/>
        <rFont val="方正仿宋_GBK"/>
        <family val="4"/>
        <charset val="134"/>
      </rPr>
      <t> 资本性支出</t>
    </r>
  </si>
  <si>
    <t>509</t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</si>
  <si>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</si>
  <si>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</si>
  <si>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2"/>
        <color rgb="FF000000"/>
        <rFont val="方正仿宋_GBK"/>
        <family val="4"/>
        <charset val="134"/>
      </rPr>
      <t> 50902</t>
    </r>
  </si>
  <si>
    <r>
      <rPr>
        <sz val="12"/>
        <color rgb="FF000000"/>
        <rFont val="方正仿宋_GBK"/>
        <family val="4"/>
        <charset val="134"/>
      </rPr>
      <t> 助学金</t>
    </r>
  </si>
  <si>
    <t>附表5</t>
  </si>
  <si>
    <t>2024年重庆市渝西中学一般公共预算“三公”经费支出表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</si>
  <si>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</si>
  <si>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</si>
  <si>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</si>
  <si>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</si>
  <si>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</si>
  <si>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附表6</t>
  </si>
  <si>
    <t>2024年重庆市渝西中学政府性基金预算支出表</t>
  </si>
  <si>
    <t>本年政府性基金预算财政拨款支出</t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</si>
  <si>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</si>
  <si>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</si>
  <si>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t>附表7</t>
  </si>
  <si>
    <t>2024年重庆市渝西中学部门收支总表</t>
  </si>
  <si>
    <t>11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</si>
  <si>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</si>
  <si>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</si>
  <si>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</si>
  <si>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</si>
  <si>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</si>
  <si>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</si>
  <si>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</si>
  <si>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附表8</t>
  </si>
  <si>
    <t>2024年重庆市渝西中学部门收入总表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</si>
  <si>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</si>
  <si>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</si>
  <si>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</si>
  <si>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</si>
  <si>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</si>
  <si>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</si>
  <si>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</si>
  <si>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</si>
  <si>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</si>
  <si>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</si>
  <si>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family val="4"/>
        <charset val="134"/>
      </rPr>
      <t> 20502</t>
    </r>
  </si>
  <si>
    <r>
      <rPr>
        <sz val="9"/>
        <color rgb="FF000000"/>
        <rFont val="方正仿宋_GBK"/>
        <family val="4"/>
        <charset val="134"/>
      </rPr>
      <t> 普通教育</t>
    </r>
  </si>
  <si>
    <r>
      <rPr>
        <sz val="9"/>
        <color rgb="FF000000"/>
        <rFont val="方正仿宋_GBK"/>
        <family val="4"/>
        <charset val="134"/>
      </rPr>
      <t>  2050201</t>
    </r>
  </si>
  <si>
    <r>
      <rPr>
        <sz val="9"/>
        <color rgb="FF000000"/>
        <rFont val="方正仿宋_GBK"/>
        <family val="4"/>
        <charset val="134"/>
      </rPr>
      <t>  学前教育</t>
    </r>
  </si>
  <si>
    <r>
      <rPr>
        <sz val="9"/>
        <color rgb="FF000000"/>
        <rFont val="方正仿宋_GBK"/>
        <family val="4"/>
        <charset val="134"/>
      </rPr>
      <t>  2050203</t>
    </r>
  </si>
  <si>
    <r>
      <rPr>
        <sz val="9"/>
        <color rgb="FF000000"/>
        <rFont val="方正仿宋_GBK"/>
        <family val="4"/>
        <charset val="134"/>
      </rPr>
      <t>  初中教育</t>
    </r>
  </si>
  <si>
    <r>
      <rPr>
        <sz val="9"/>
        <color rgb="FF000000"/>
        <rFont val="方正仿宋_GBK"/>
        <family val="4"/>
        <charset val="134"/>
      </rPr>
      <t>  2050204</t>
    </r>
  </si>
  <si>
    <r>
      <rPr>
        <sz val="9"/>
        <color rgb="FF000000"/>
        <rFont val="方正仿宋_GBK"/>
        <family val="4"/>
        <charset val="134"/>
      </rPr>
      <t>  高中教育</t>
    </r>
  </si>
  <si>
    <r>
      <rPr>
        <sz val="9"/>
        <color rgb="FF000000"/>
        <rFont val="方正仿宋_GBK"/>
        <family val="4"/>
        <charset val="134"/>
      </rPr>
      <t> 20509</t>
    </r>
  </si>
  <si>
    <r>
      <rPr>
        <sz val="9"/>
        <color rgb="FF000000"/>
        <rFont val="方正仿宋_GBK"/>
        <family val="4"/>
        <charset val="134"/>
      </rPr>
      <t> 教育费附加安排的支出</t>
    </r>
  </si>
  <si>
    <r>
      <rPr>
        <sz val="9"/>
        <color rgb="FF000000"/>
        <rFont val="方正仿宋_GBK"/>
        <family val="4"/>
        <charset val="134"/>
      </rPr>
      <t>  2050999</t>
    </r>
  </si>
  <si>
    <r>
      <rPr>
        <sz val="9"/>
        <color rgb="FF000000"/>
        <rFont val="方正仿宋_GBK"/>
        <family val="4"/>
        <charset val="134"/>
      </rPr>
      <t>  其他教育费附加安排的支出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</si>
  <si>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</si>
  <si>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</si>
  <si>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</si>
  <si>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</si>
  <si>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</si>
  <si>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</si>
  <si>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 2080599</t>
    </r>
  </si>
  <si>
    <r>
      <rPr>
        <sz val="9"/>
        <color rgb="FF000000"/>
        <rFont val="方正仿宋_GBK"/>
        <family val="4"/>
        <charset val="134"/>
      </rPr>
      <t>  其他行政事业单位养老支出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</si>
  <si>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</si>
  <si>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</si>
  <si>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</si>
  <si>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</si>
  <si>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 2101199</t>
    </r>
  </si>
  <si>
    <r>
      <rPr>
        <sz val="9"/>
        <color rgb="FF000000"/>
        <rFont val="方正仿宋_GBK"/>
        <family val="4"/>
        <charset val="134"/>
      </rPr>
      <t>  其他行政事业单位医疗支出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</si>
  <si>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</si>
  <si>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</si>
  <si>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</si>
  <si>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</si>
  <si>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9"/>
        <color rgb="FF000000"/>
        <rFont val="方正仿宋_GBK"/>
        <family val="4"/>
        <charset val="134"/>
      </rPr>
      <t>  2210203</t>
    </r>
  </si>
  <si>
    <r>
      <rPr>
        <sz val="9"/>
        <color rgb="FF000000"/>
        <rFont val="方正仿宋_GBK"/>
        <family val="4"/>
        <charset val="134"/>
      </rPr>
      <t>  购房补贴</t>
    </r>
  </si>
  <si>
    <t>附表9</t>
  </si>
  <si>
    <t>2024年重庆市渝西中学部门支出总表</t>
  </si>
  <si>
    <t>项目支出</t>
  </si>
  <si>
    <t> 20502</t>
  </si>
  <si>
    <t> 普通教育</t>
  </si>
  <si>
    <t>  2050201</t>
  </si>
  <si>
    <t>  学前教育</t>
  </si>
  <si>
    <t>  2050203</t>
  </si>
  <si>
    <t>  初中教育</t>
  </si>
  <si>
    <t>  2050204</t>
  </si>
  <si>
    <t>  高中教育</t>
  </si>
  <si>
    <t> 20509</t>
  </si>
  <si>
    <t> 教育费附加安排的支出</t>
  </si>
  <si>
    <t>  2050999</t>
  </si>
  <si>
    <t>  其他教育费附加安排的支出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</si>
  <si>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</si>
  <si>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</si>
  <si>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</si>
  <si>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</si>
  <si>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</si>
  <si>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</si>
  <si>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</si>
  <si>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</si>
  <si>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</si>
  <si>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</si>
  <si>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</si>
  <si>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</si>
  <si>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</si>
  <si>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</si>
  <si>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</si>
  <si>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</si>
  <si>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</si>
  <si>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</si>
  <si>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  2210203</t>
  </si>
  <si>
    <t>  购房补贴</t>
  </si>
  <si>
    <t>2024年重庆市渝西中学一般公共预算财政拨款项目支出预算表</t>
  </si>
  <si>
    <t>附表11</t>
  </si>
  <si>
    <t> 50502</t>
  </si>
  <si>
    <t> 商品和服务支出</t>
  </si>
  <si>
    <t> 50601</t>
  </si>
  <si>
    <t> 资本性支出</t>
  </si>
  <si>
    <t>项目名称</t>
  </si>
  <si>
    <t>单位资金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</si>
  <si>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</si>
  <si>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</si>
  <si>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</si>
  <si>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</si>
  <si>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</si>
  <si>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</si>
  <si>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</si>
  <si>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学前教育专项经费（固）</t>
  </si>
  <si>
    <t>学校设备购置专项经费</t>
  </si>
  <si>
    <t>聘用人员专项经费—一事一议</t>
  </si>
  <si>
    <t>部门单位</t>
  </si>
  <si>
    <t>项目编码</t>
  </si>
  <si>
    <t>功能科目</t>
  </si>
  <si>
    <t>政府经济科目</t>
  </si>
  <si>
    <t>部门经济科目</t>
  </si>
  <si>
    <t>是否政府采购</t>
  </si>
  <si>
    <t>项目状态</t>
  </si>
  <si>
    <t>合计：</t>
  </si>
  <si>
    <t>50010721Y000000026919</t>
  </si>
  <si>
    <t>学校设备购置费</t>
  </si>
  <si>
    <t>2050204-高中教育</t>
  </si>
  <si>
    <t>50601-资本性支出</t>
  </si>
  <si>
    <t>31002-办公设备购置</t>
  </si>
  <si>
    <t>是</t>
  </si>
  <si>
    <t>预算局确认已审</t>
  </si>
  <si>
    <t>50010722T000000158146</t>
  </si>
  <si>
    <t>2050999-其他教育费附加安排的支出</t>
  </si>
  <si>
    <t>2024年重庆市渝西中学政府采购明细表</t>
    <phoneticPr fontId="31" type="noConversion"/>
  </si>
  <si>
    <r>
      <t>250009-</t>
    </r>
    <r>
      <rPr>
        <sz val="9"/>
        <color rgb="FF000000"/>
        <rFont val="SimSun"/>
        <family val="2"/>
        <charset val="134"/>
      </rPr>
      <t>重庆市渝西中学</t>
    </r>
    <phoneticPr fontId="31" type="noConversion"/>
  </si>
  <si>
    <t>单位信息：</t>
  </si>
  <si>
    <t>250009-重庆市渝西中学</t>
  </si>
  <si>
    <t>项目名称：</t>
  </si>
  <si>
    <t>职能职责与活动：</t>
  </si>
  <si>
    <t>0401-学前教育管理/01-学前教育日常管理</t>
  </si>
  <si>
    <t>主管部门：</t>
  </si>
  <si>
    <t>250-重庆市九龙坡区教育委员会</t>
  </si>
  <si>
    <t>项目经办人：</t>
  </si>
  <si>
    <t>陈刚</t>
  </si>
  <si>
    <t>项目总额：</t>
  </si>
  <si>
    <t>预算执行率权重(%)：</t>
  </si>
  <si>
    <t>项目经办人电话：</t>
  </si>
  <si>
    <t>13098797371</t>
  </si>
  <si>
    <t>其中：</t>
  </si>
  <si>
    <t>财政资金：</t>
  </si>
  <si>
    <t>整体目标：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</si>
  <si>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</si>
  <si>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</si>
  <si>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</si>
  <si>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</si>
  <si>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</si>
  <si>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</si>
  <si>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</si>
  <si>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</si>
  <si>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</si>
  <si>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</si>
  <si>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</si>
  <si>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</si>
  <si>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</si>
  <si>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备注</t>
  </si>
  <si>
    <t>产出指标</t>
  </si>
  <si>
    <t>数量指标</t>
  </si>
  <si>
    <t>受益学生人数</t>
  </si>
  <si>
    <t>＝</t>
  </si>
  <si>
    <t>124</t>
  </si>
  <si>
    <t>人</t>
  </si>
  <si>
    <t>20</t>
  </si>
  <si>
    <t>时效指标</t>
  </si>
  <si>
    <t>资金拨付时间</t>
  </si>
  <si>
    <t>≥</t>
  </si>
  <si>
    <t>12</t>
  </si>
  <si>
    <t>月</t>
  </si>
  <si>
    <t>10</t>
  </si>
  <si>
    <t>成本指标</t>
  </si>
  <si>
    <t>班均公用经费标准</t>
  </si>
  <si>
    <t>30000</t>
  </si>
  <si>
    <t>元</t>
  </si>
  <si>
    <t>效益指标</t>
  </si>
  <si>
    <t>可持续发展</t>
  </si>
  <si>
    <t>持续发挥作用年限</t>
  </si>
  <si>
    <t>1</t>
  </si>
  <si>
    <t>年</t>
  </si>
  <si>
    <t>社会效益</t>
  </si>
  <si>
    <t>服务学生覆盖率</t>
  </si>
  <si>
    <t>99</t>
  </si>
  <si>
    <t>%</t>
  </si>
  <si>
    <t>满意度指标</t>
  </si>
  <si>
    <t>服务对象满意度指标</t>
  </si>
  <si>
    <t>学生满意度</t>
  </si>
  <si>
    <t>95</t>
  </si>
  <si>
    <t>2024年重庆市渝西中学项目绩效目标表</t>
    <phoneticPr fontId="31" type="noConversion"/>
  </si>
  <si>
    <t>0507-教师队伍建设/04-聘用人员管理</t>
  </si>
  <si>
    <t>27</t>
  </si>
  <si>
    <t>个</t>
  </si>
  <si>
    <t xml:space="preserve">聘用人员专项经费—一事一议经费的投入，解决了27位人员的就业问题，也增加了学校教师队伍的壮大，解决了学校学科性缺编问题，为学生们带来了新生力量，促进一方稳定。
</t>
  </si>
  <si>
    <t>增加就业岗位数</t>
  </si>
  <si>
    <t>支付时间</t>
  </si>
  <si>
    <t>2024</t>
  </si>
  <si>
    <t>投入成本</t>
  </si>
  <si>
    <t>121.5</t>
  </si>
  <si>
    <t>万元</t>
  </si>
  <si>
    <t>可持续影响</t>
  </si>
  <si>
    <t>经济效益</t>
  </si>
  <si>
    <t>支付完成率</t>
  </si>
  <si>
    <t>98</t>
  </si>
  <si>
    <t>92</t>
  </si>
  <si>
    <t>学前教育是终身学习的开端，是国民教育体系的重要组成部分，是重要的社会公益事业。为深入贯彻党的十九大精神，加快构建布局合理、公益普惠的学前教育公共服务体系，切实推动基础教育一流强区建设，根据《教育部等四部门关于实施第三期学前教育行动计划的意见》（教基〔2017〕3号）和《重庆市人民政府关于第三期学前教育行动计划的实施意见》（渝府发〔2017〕48号）精神，编制2022年学前教育专项经费。推进学前教育普及普惠安全优质发展，实现幼有所育。牢牢把握公益普惠基本方向，着力扩大普惠性学前教育资源供给，健全学前教育政策保障体系，加强幼儿园教师队伍建设，提高幼儿园保教质量，推进学前教育普及普惠安全优质发展，学前教育普惠率达到市级目标要求。</t>
    <phoneticPr fontId="31" type="noConversion"/>
  </si>
  <si>
    <t>金额单位：万元</t>
    <phoneticPr fontId="31" type="noConversion"/>
  </si>
  <si>
    <r>
      <t>附表1</t>
    </r>
    <r>
      <rPr>
        <sz val="12"/>
        <color rgb="FF000000"/>
        <rFont val="方正楷体_GBK"/>
        <family val="4"/>
        <charset val="134"/>
      </rPr>
      <t>0</t>
    </r>
    <phoneticPr fontId="31" type="noConversion"/>
  </si>
  <si>
    <r>
      <t>附表1</t>
    </r>
    <r>
      <rPr>
        <sz val="12"/>
        <color rgb="FF000000"/>
        <rFont val="方正楷体_GBK"/>
        <family val="4"/>
        <charset val="134"/>
      </rPr>
      <t>3</t>
    </r>
    <phoneticPr fontId="31" type="noConversion"/>
  </si>
  <si>
    <r>
      <t>附表1</t>
    </r>
    <r>
      <rPr>
        <sz val="12"/>
        <color rgb="FF000000"/>
        <rFont val="方正楷体_GBK"/>
        <family val="4"/>
        <charset val="134"/>
      </rPr>
      <t>2</t>
    </r>
    <phoneticPr fontId="31" type="noConversion"/>
  </si>
  <si>
    <t>单位：万元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</si>
</sst>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color indexed="8"/>
      <name val="等线"/>
      <charset val="1"/>
      <scheme val="minor"/>
    </font>
    <font>
      <sz val="9"/>
      <color indexed="8"/>
      <name val="等线"/>
      <family val="3"/>
      <charset val="134"/>
      <scheme val="minor"/>
    </font>
    <font>
      <sz val="9"/>
      <name val="SimSun"/>
      <charset val="134"/>
    </font>
    <font>
      <sz val="10"/>
      <color rgb="FF000000"/>
      <name val="方正楷体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indexed="8"/>
      <name val="等线"/>
      <family val="3"/>
      <charset val="134"/>
      <scheme val="minor"/>
    </font>
    <font>
      <sz val="12"/>
      <color rgb="FF000000"/>
      <name val="方正楷体_GBK"/>
      <family val="4"/>
      <charset val="134"/>
    </font>
    <font>
      <sz val="12"/>
      <color rgb="FF000000"/>
      <name val="方正仿宋_GBK"/>
      <family val="4"/>
      <charset val="134"/>
    </font>
    <font>
      <sz val="12"/>
      <color rgb="FF000000"/>
      <name val="方正大黑_GBK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SimSun"/>
      <charset val="134"/>
    </font>
    <font>
      <sz val="10"/>
      <color rgb="FF000000"/>
      <name val="方正黑体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方正黑体_GBK"/>
      <family val="4"/>
      <charset val="134"/>
    </font>
    <font>
      <sz val="17"/>
      <color rgb="FF000000"/>
      <name val="方正小标宋_GBK"/>
      <family val="4"/>
      <charset val="134"/>
    </font>
    <font>
      <sz val="10"/>
      <color rgb="FF000000"/>
      <name val="SimSun"/>
      <charset val="134"/>
    </font>
    <font>
      <sz val="9"/>
      <name val="等线"/>
      <family val="3"/>
      <charset val="134"/>
      <scheme val="minor"/>
    </font>
    <font>
      <sz val="19"/>
      <color rgb="FF000000"/>
      <name val="SimSun"/>
      <charset val="134"/>
    </font>
    <font>
      <sz val="9"/>
      <color rgb="FF000000"/>
      <name val="WenQuanYi Micro Hei"/>
    </font>
    <font>
      <sz val="12"/>
      <color rgb="FF000000"/>
      <name val="方正楷体_GBK"/>
      <family val="4"/>
      <charset val="134"/>
    </font>
    <font>
      <sz val="9"/>
      <color rgb="FF000000"/>
      <name val="SimSun"/>
      <family val="2"/>
      <charset val="134"/>
    </font>
    <font>
      <sz val="9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9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9" fillId="0" borderId="0"/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" fontId="25" fillId="0" borderId="1" xfId="0" applyNumberFormat="1" applyFont="1" applyBorder="1" applyAlignment="1">
      <alignment horizontal="right" vertical="center"/>
    </xf>
    <xf numFmtId="0" fontId="15" fillId="0" borderId="0" xfId="0" applyFont="1">
      <alignment vertical="center"/>
    </xf>
    <xf numFmtId="0" fontId="7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11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33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37" fillId="0" borderId="7" xfId="0" applyFont="1" applyBorder="1">
      <alignment vertical="center"/>
    </xf>
    <xf numFmtId="0" fontId="37" fillId="0" borderId="7" xfId="0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7" xfId="0" applyFont="1" applyBorder="1">
      <alignment vertical="center"/>
    </xf>
    <xf numFmtId="0" fontId="34" fillId="0" borderId="0" xfId="0" applyFont="1" applyAlignment="1">
      <alignment vertical="center" wrapText="1"/>
    </xf>
    <xf numFmtId="0" fontId="37" fillId="0" borderId="7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6" fillId="0" borderId="7" xfId="0" applyFont="1" applyBorder="1" applyAlignment="1">
      <alignment horizontal="left" vertical="center"/>
    </xf>
    <xf numFmtId="0" fontId="36" fillId="0" borderId="7" xfId="0" applyFont="1" applyBorder="1" applyAlignment="1">
      <alignment horizontal="right" vertical="center"/>
    </xf>
    <xf numFmtId="0" fontId="37" fillId="0" borderId="7" xfId="0" applyFont="1" applyBorder="1" applyAlignment="1">
      <alignment horizontal="left" vertical="top"/>
    </xf>
    <xf numFmtId="0" fontId="36" fillId="0" borderId="7" xfId="0" applyFont="1" applyBorder="1" applyAlignment="1">
      <alignment horizontal="left" vertical="top" wrapText="1"/>
    </xf>
    <xf numFmtId="0" fontId="37" fillId="0" borderId="7" xfId="0" applyFont="1" applyBorder="1" applyAlignment="1">
      <alignment horizontal="right" vertical="center"/>
    </xf>
    <xf numFmtId="0" fontId="36" fillId="0" borderId="7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40" fillId="0" borderId="0" xfId="1" applyFont="1" applyFill="1" applyBorder="1" applyAlignment="1">
      <alignment horizontal="center" vertical="center"/>
    </xf>
    <xf numFmtId="0" fontId="36" fillId="0" borderId="0" xfId="1" applyFont="1" applyFill="1" applyAlignment="1">
      <alignment vertical="center"/>
    </xf>
    <xf numFmtId="0" fontId="41" fillId="0" borderId="0" xfId="1" applyFont="1" applyFill="1" applyBorder="1" applyAlignment="1">
      <alignment horizontal="center" vertical="center"/>
    </xf>
  </cellXfs>
  <cellStyles count="2">
    <cellStyle name="常规" xfId="0" builtinId="0"/>
    <cellStyle name="常规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115" zoomScaleNormal="115" workbookViewId="0">
      <selection activeCell="E12" sqref="E12"/>
    </sheetView>
  </sheetViews>
  <sheetFormatPr defaultColWidth="10" defaultRowHeight="14.25"/>
  <cols>
    <col min="1" max="1" width="18.375" customWidth="1"/>
    <col min="2" max="2" width="11.625" customWidth="1"/>
    <col min="3" max="3" width="18" customWidth="1"/>
    <col min="4" max="4" width="10" customWidth="1"/>
    <col min="5" max="5" width="12.25" customWidth="1"/>
    <col min="6" max="6" width="9" customWidth="1"/>
    <col min="7" max="7" width="8.75" customWidth="1"/>
    <col min="8" max="10" width="9.75" customWidth="1"/>
  </cols>
  <sheetData>
    <row r="1" spans="1:7" ht="16.350000000000001" customHeight="1">
      <c r="A1" s="61" t="s">
        <v>0</v>
      </c>
    </row>
    <row r="2" spans="1:7" ht="23.25">
      <c r="A2" s="63" t="s">
        <v>1</v>
      </c>
      <c r="B2" s="63"/>
      <c r="C2" s="63"/>
      <c r="D2" s="63"/>
      <c r="E2" s="63"/>
      <c r="F2" s="63"/>
      <c r="G2" s="63"/>
    </row>
    <row r="3" spans="1:7" ht="15">
      <c r="G3" s="26" t="s">
        <v>2</v>
      </c>
    </row>
    <row r="4" spans="1:7" s="3" customFormat="1" ht="19.5" customHeight="1">
      <c r="A4" s="64" t="s">
        <v>3</v>
      </c>
      <c r="B4" s="64"/>
      <c r="C4" s="64" t="s">
        <v>4</v>
      </c>
      <c r="D4" s="64"/>
      <c r="E4" s="64"/>
      <c r="F4" s="64"/>
      <c r="G4" s="64"/>
    </row>
    <row r="5" spans="1:7" s="3" customFormat="1" ht="25.5" customHeight="1">
      <c r="A5" s="40" t="s">
        <v>5</v>
      </c>
      <c r="B5" s="40" t="s">
        <v>6</v>
      </c>
      <c r="C5" s="40" t="s">
        <v>5</v>
      </c>
      <c r="D5" s="40" t="s">
        <v>7</v>
      </c>
      <c r="E5" s="14" t="s">
        <v>8</v>
      </c>
      <c r="F5" s="14" t="s">
        <v>9</v>
      </c>
      <c r="G5" s="14" t="s">
        <v>10</v>
      </c>
    </row>
    <row r="6" spans="1:7" s="3" customFormat="1" ht="13.5">
      <c r="A6" s="33" t="s">
        <v>11</v>
      </c>
      <c r="B6" s="43">
        <f>SUM(B7:B10)</f>
        <v>6895.66</v>
      </c>
      <c r="C6" s="33" t="s">
        <v>12</v>
      </c>
      <c r="D6" s="43">
        <f>SUM(D7:D10)</f>
        <v>7469.0700000000006</v>
      </c>
      <c r="E6" s="43">
        <f>SUM(E7:E10)</f>
        <v>7469.0700000000006</v>
      </c>
      <c r="F6" s="43"/>
      <c r="G6" s="43"/>
    </row>
    <row r="7" spans="1:7" s="3" customFormat="1" ht="13.5">
      <c r="A7" s="15" t="s">
        <v>13</v>
      </c>
      <c r="B7" s="22">
        <v>6895.66</v>
      </c>
      <c r="C7" s="15" t="s">
        <v>14</v>
      </c>
      <c r="D7" s="22">
        <f>5033.76+573.41</f>
        <v>5607.17</v>
      </c>
      <c r="E7" s="22">
        <f>5033.76+573.41</f>
        <v>5607.17</v>
      </c>
      <c r="F7" s="22"/>
      <c r="G7" s="22"/>
    </row>
    <row r="8" spans="1:7" s="3" customFormat="1" ht="13.5">
      <c r="A8" s="15" t="s">
        <v>15</v>
      </c>
      <c r="B8" s="22"/>
      <c r="C8" s="15" t="s">
        <v>16</v>
      </c>
      <c r="D8" s="22">
        <v>1130.1600000000001</v>
      </c>
      <c r="E8" s="22">
        <v>1130.1600000000001</v>
      </c>
      <c r="F8" s="22"/>
      <c r="G8" s="22"/>
    </row>
    <row r="9" spans="1:7" s="3" customFormat="1" ht="13.5">
      <c r="A9" s="15" t="s">
        <v>17</v>
      </c>
      <c r="B9" s="22"/>
      <c r="C9" s="15" t="s">
        <v>18</v>
      </c>
      <c r="D9" s="22">
        <v>296.81</v>
      </c>
      <c r="E9" s="22">
        <v>296.81</v>
      </c>
      <c r="F9" s="22"/>
      <c r="G9" s="22"/>
    </row>
    <row r="10" spans="1:7" s="3" customFormat="1" ht="13.5">
      <c r="A10" s="15"/>
      <c r="B10" s="22"/>
      <c r="C10" s="15" t="s">
        <v>19</v>
      </c>
      <c r="D10" s="22">
        <v>434.93</v>
      </c>
      <c r="E10" s="22">
        <v>434.93</v>
      </c>
      <c r="F10" s="22"/>
      <c r="G10" s="22"/>
    </row>
    <row r="11" spans="1:7" s="3" customFormat="1" ht="12.75">
      <c r="A11" s="44"/>
      <c r="B11" s="45"/>
      <c r="C11" s="44"/>
      <c r="D11" s="45"/>
      <c r="E11" s="45"/>
      <c r="F11" s="45"/>
      <c r="G11" s="45"/>
    </row>
    <row r="12" spans="1:7" s="3" customFormat="1" ht="13.5">
      <c r="A12" s="6" t="s">
        <v>20</v>
      </c>
      <c r="B12" s="43">
        <v>573.41</v>
      </c>
      <c r="C12" s="6" t="s">
        <v>21</v>
      </c>
      <c r="D12" s="45"/>
      <c r="E12" s="45"/>
      <c r="F12" s="45"/>
      <c r="G12" s="45"/>
    </row>
    <row r="13" spans="1:7" s="3" customFormat="1" ht="13.5">
      <c r="A13" s="16" t="s">
        <v>22</v>
      </c>
      <c r="B13" s="22">
        <v>573.41</v>
      </c>
      <c r="C13" s="44"/>
      <c r="D13" s="45"/>
      <c r="E13" s="45"/>
      <c r="F13" s="45"/>
      <c r="G13" s="45"/>
    </row>
    <row r="14" spans="1:7" s="3" customFormat="1" ht="13.5">
      <c r="A14" s="16" t="s">
        <v>23</v>
      </c>
      <c r="B14" s="45"/>
      <c r="C14" s="44"/>
      <c r="D14" s="45"/>
      <c r="E14" s="45"/>
      <c r="F14" s="45"/>
      <c r="G14" s="45"/>
    </row>
    <row r="15" spans="1:7" s="3" customFormat="1" ht="13.5">
      <c r="A15" s="16" t="s">
        <v>24</v>
      </c>
      <c r="B15" s="45"/>
      <c r="C15" s="44"/>
      <c r="D15" s="45"/>
      <c r="E15" s="45"/>
      <c r="F15" s="45"/>
      <c r="G15" s="45"/>
    </row>
    <row r="16" spans="1:7" s="3" customFormat="1" ht="12.75">
      <c r="A16" s="44"/>
      <c r="B16" s="45"/>
      <c r="C16" s="44"/>
      <c r="D16" s="45"/>
      <c r="E16" s="45"/>
      <c r="F16" s="45"/>
      <c r="G16" s="45"/>
    </row>
    <row r="17" spans="1:7" s="3" customFormat="1" ht="13.5">
      <c r="A17" s="33" t="s">
        <v>25</v>
      </c>
      <c r="B17" s="43">
        <f>SUM(B6,B12)</f>
        <v>7469.07</v>
      </c>
      <c r="C17" s="33" t="s">
        <v>26</v>
      </c>
      <c r="D17" s="43">
        <v>7469.07</v>
      </c>
      <c r="E17" s="43">
        <v>7469.07</v>
      </c>
      <c r="F17" s="43"/>
      <c r="G17" s="43"/>
    </row>
  </sheetData>
  <mergeCells count="3">
    <mergeCell ref="A2:G2"/>
    <mergeCell ref="A4:B4"/>
    <mergeCell ref="C4:G4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zoomScale="115" zoomScaleNormal="115" workbookViewId="0">
      <selection activeCell="B7" sqref="B7"/>
    </sheetView>
  </sheetViews>
  <sheetFormatPr defaultColWidth="10" defaultRowHeight="14.25"/>
  <cols>
    <col min="1" max="1" width="14.5" customWidth="1"/>
    <col min="2" max="2" width="24.25" customWidth="1"/>
    <col min="3" max="3" width="25" customWidth="1"/>
  </cols>
  <sheetData>
    <row r="1" spans="1:3" ht="16.350000000000001" customHeight="1">
      <c r="A1" s="42" t="s">
        <v>390</v>
      </c>
    </row>
    <row r="2" spans="1:3" ht="16.350000000000001" customHeight="1"/>
    <row r="3" spans="1:3" ht="19.5" customHeight="1">
      <c r="A3" s="67" t="s">
        <v>275</v>
      </c>
      <c r="B3" s="67"/>
      <c r="C3" s="67"/>
    </row>
    <row r="4" spans="1:3" ht="15" customHeight="1">
      <c r="A4" s="72" t="s">
        <v>74</v>
      </c>
      <c r="B4" s="72"/>
      <c r="C4" s="72"/>
    </row>
    <row r="5" spans="1:3" ht="15" customHeight="1">
      <c r="C5" s="4" t="s">
        <v>2</v>
      </c>
    </row>
    <row r="6" spans="1:3" ht="15" customHeight="1">
      <c r="A6" s="84" t="s">
        <v>157</v>
      </c>
      <c r="B6" s="84"/>
      <c r="C6" s="84" t="s">
        <v>242</v>
      </c>
    </row>
    <row r="7" spans="1:3" ht="15" customHeight="1">
      <c r="A7" s="5" t="s">
        <v>77</v>
      </c>
      <c r="B7" s="5" t="s">
        <v>32</v>
      </c>
      <c r="C7" s="84"/>
    </row>
    <row r="8" spans="1:3" ht="12.75" customHeight="1">
      <c r="A8" s="66" t="s">
        <v>7</v>
      </c>
      <c r="B8" s="66"/>
      <c r="C8" s="7">
        <f>934.3+554.03+19.38</f>
        <v>1507.71</v>
      </c>
    </row>
    <row r="9" spans="1:3" ht="12.75" customHeight="1">
      <c r="A9" s="11" t="s">
        <v>101</v>
      </c>
      <c r="B9" s="11" t="s">
        <v>102</v>
      </c>
      <c r="C9" s="9">
        <v>634.29999999999995</v>
      </c>
    </row>
    <row r="10" spans="1:3" ht="12.75" customHeight="1">
      <c r="A10" s="8" t="s">
        <v>103</v>
      </c>
      <c r="B10" s="8" t="s">
        <v>104</v>
      </c>
      <c r="C10" s="9">
        <v>46.12</v>
      </c>
    </row>
    <row r="11" spans="1:3" ht="12.75" customHeight="1">
      <c r="A11" s="8" t="s">
        <v>105</v>
      </c>
      <c r="B11" s="8" t="s">
        <v>106</v>
      </c>
      <c r="C11" s="9">
        <v>5</v>
      </c>
    </row>
    <row r="12" spans="1:3" ht="12.75" customHeight="1">
      <c r="A12" s="8" t="s">
        <v>109</v>
      </c>
      <c r="B12" s="8" t="s">
        <v>110</v>
      </c>
      <c r="C12" s="9">
        <v>5</v>
      </c>
    </row>
    <row r="13" spans="1:3" ht="12.75" customHeight="1">
      <c r="A13" s="8" t="s">
        <v>111</v>
      </c>
      <c r="B13" s="8" t="s">
        <v>112</v>
      </c>
      <c r="C13" s="9">
        <v>5</v>
      </c>
    </row>
    <row r="14" spans="1:3" ht="12.75" customHeight="1">
      <c r="A14" s="8" t="s">
        <v>113</v>
      </c>
      <c r="B14" s="8" t="s">
        <v>114</v>
      </c>
      <c r="C14" s="9">
        <v>0.78</v>
      </c>
    </row>
    <row r="15" spans="1:3" ht="12.75" customHeight="1">
      <c r="A15" s="8" t="s">
        <v>115</v>
      </c>
      <c r="B15" s="8" t="s">
        <v>116</v>
      </c>
      <c r="C15" s="9">
        <v>40</v>
      </c>
    </row>
    <row r="16" spans="1:3" ht="12.75" customHeight="1">
      <c r="A16" s="8" t="s">
        <v>117</v>
      </c>
      <c r="B16" s="8" t="s">
        <v>118</v>
      </c>
      <c r="C16" s="9">
        <v>2.9</v>
      </c>
    </row>
    <row r="17" spans="1:3" ht="12.75" customHeight="1">
      <c r="A17" s="8" t="s">
        <v>119</v>
      </c>
      <c r="B17" s="8" t="s">
        <v>120</v>
      </c>
      <c r="C17" s="9">
        <v>5</v>
      </c>
    </row>
    <row r="18" spans="1:3" ht="12.75" customHeight="1">
      <c r="A18" s="8" t="s">
        <v>121</v>
      </c>
      <c r="B18" s="8" t="s">
        <v>122</v>
      </c>
      <c r="C18" s="9">
        <v>4</v>
      </c>
    </row>
    <row r="19" spans="1:3" ht="12.75" customHeight="1">
      <c r="A19" s="8" t="s">
        <v>125</v>
      </c>
      <c r="B19" s="8" t="s">
        <v>126</v>
      </c>
      <c r="C19" s="9">
        <v>4</v>
      </c>
    </row>
    <row r="20" spans="1:3" ht="12.75" customHeight="1">
      <c r="A20" s="8" t="s">
        <v>127</v>
      </c>
      <c r="B20" s="8" t="s">
        <v>128</v>
      </c>
      <c r="C20" s="9">
        <v>9</v>
      </c>
    </row>
    <row r="21" spans="1:3" ht="12.75" customHeight="1">
      <c r="A21" s="8" t="s">
        <v>129</v>
      </c>
      <c r="B21" s="8" t="s">
        <v>130</v>
      </c>
      <c r="C21" s="9">
        <v>481.5</v>
      </c>
    </row>
    <row r="22" spans="1:3" ht="12.75" customHeight="1">
      <c r="A22" s="8" t="s">
        <v>137</v>
      </c>
      <c r="B22" s="8" t="s">
        <v>138</v>
      </c>
      <c r="C22" s="9">
        <v>5</v>
      </c>
    </row>
    <row r="23" spans="1:3" ht="12.75" customHeight="1">
      <c r="A23" s="8" t="s">
        <v>141</v>
      </c>
      <c r="B23" s="8" t="s">
        <v>142</v>
      </c>
      <c r="C23" s="9">
        <v>21</v>
      </c>
    </row>
    <row r="24" spans="1:3" ht="12.75" customHeight="1">
      <c r="A24" s="11" t="s">
        <v>151</v>
      </c>
      <c r="B24" s="11" t="s">
        <v>152</v>
      </c>
      <c r="C24" s="10">
        <f>300+554.03+19.38</f>
        <v>873.41</v>
      </c>
    </row>
    <row r="25" spans="1:3" ht="12.75" customHeight="1">
      <c r="A25" s="8" t="s">
        <v>153</v>
      </c>
      <c r="B25" s="8" t="s">
        <v>154</v>
      </c>
      <c r="C25" s="10">
        <f>300+554.03+19.38</f>
        <v>873.41</v>
      </c>
    </row>
    <row r="26" spans="1:3" ht="12.75" customHeight="1"/>
  </sheetData>
  <mergeCells count="5">
    <mergeCell ref="A3:C3"/>
    <mergeCell ref="A4:C4"/>
    <mergeCell ref="A6:B6"/>
    <mergeCell ref="A8:B8"/>
    <mergeCell ref="C6:C7"/>
  </mergeCells>
  <phoneticPr fontId="31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115" zoomScaleNormal="115" workbookViewId="0">
      <selection activeCell="I17" sqref="I17"/>
    </sheetView>
  </sheetViews>
  <sheetFormatPr defaultColWidth="10" defaultRowHeight="14.25"/>
  <cols>
    <col min="1" max="1" width="0.25" customWidth="1"/>
    <col min="2" max="2" width="15.75" customWidth="1"/>
    <col min="3" max="3" width="36.5" customWidth="1"/>
    <col min="4" max="4" width="33.5" customWidth="1"/>
  </cols>
  <sheetData>
    <row r="1" spans="1:4" ht="16.350000000000001" customHeight="1">
      <c r="A1" s="2"/>
      <c r="B1" s="61" t="s">
        <v>276</v>
      </c>
    </row>
    <row r="2" spans="1:4" ht="16.350000000000001" customHeight="1"/>
    <row r="3" spans="1:4" ht="16.5">
      <c r="B3" s="67" t="s">
        <v>275</v>
      </c>
      <c r="C3" s="67"/>
      <c r="D3" s="67"/>
    </row>
    <row r="4" spans="1:4" ht="16.5">
      <c r="B4" s="72" t="s">
        <v>156</v>
      </c>
      <c r="C4" s="72"/>
      <c r="D4" s="72"/>
    </row>
    <row r="5" spans="1:4" ht="16.5">
      <c r="D5" s="4" t="s">
        <v>2</v>
      </c>
    </row>
    <row r="6" spans="1:4" ht="18" customHeight="1">
      <c r="B6" s="84" t="s">
        <v>157</v>
      </c>
      <c r="C6" s="84"/>
      <c r="D6" s="84" t="s">
        <v>242</v>
      </c>
    </row>
    <row r="7" spans="1:4" ht="18" customHeight="1">
      <c r="B7" s="5" t="s">
        <v>77</v>
      </c>
      <c r="C7" s="5" t="s">
        <v>32</v>
      </c>
      <c r="D7" s="84"/>
    </row>
    <row r="8" spans="1:4" s="3" customFormat="1" ht="13.5" customHeight="1">
      <c r="B8" s="66" t="s">
        <v>7</v>
      </c>
      <c r="C8" s="66"/>
      <c r="D8" s="7">
        <f>934.3+554.03+19.38</f>
        <v>1507.71</v>
      </c>
    </row>
    <row r="9" spans="1:4" s="3" customFormat="1" ht="13.5" customHeight="1">
      <c r="B9" s="8" t="s">
        <v>159</v>
      </c>
      <c r="C9" s="8" t="s">
        <v>160</v>
      </c>
      <c r="D9" s="9">
        <v>634.29999999999995</v>
      </c>
    </row>
    <row r="10" spans="1:4" s="3" customFormat="1" ht="13.5" customHeight="1">
      <c r="B10" s="8" t="s">
        <v>277</v>
      </c>
      <c r="C10" s="8" t="s">
        <v>278</v>
      </c>
      <c r="D10" s="9">
        <v>634.29999999999995</v>
      </c>
    </row>
    <row r="11" spans="1:4" s="3" customFormat="1" ht="13.5" customHeight="1">
      <c r="B11" s="8" t="s">
        <v>165</v>
      </c>
      <c r="C11" s="8" t="s">
        <v>166</v>
      </c>
      <c r="D11" s="10">
        <f>300+554.03+19.38</f>
        <v>873.41</v>
      </c>
    </row>
    <row r="12" spans="1:4" s="3" customFormat="1" ht="13.5" customHeight="1">
      <c r="B12" s="8" t="s">
        <v>279</v>
      </c>
      <c r="C12" s="8" t="s">
        <v>280</v>
      </c>
      <c r="D12" s="10">
        <f>300+554.03+19.38</f>
        <v>873.41</v>
      </c>
    </row>
  </sheetData>
  <mergeCells count="5">
    <mergeCell ref="B3:D3"/>
    <mergeCell ref="B4:D4"/>
    <mergeCell ref="B6:C6"/>
    <mergeCell ref="B8:C8"/>
    <mergeCell ref="D6:D7"/>
  </mergeCells>
  <phoneticPr fontId="31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27" sqref="D27"/>
    </sheetView>
  </sheetViews>
  <sheetFormatPr defaultColWidth="10" defaultRowHeight="14.25"/>
  <cols>
    <col min="1" max="1" width="0.375" customWidth="1"/>
    <col min="2" max="2" width="17.25" bestFit="1" customWidth="1"/>
    <col min="3" max="3" width="18" bestFit="1" customWidth="1"/>
    <col min="4" max="4" width="17.25" bestFit="1" customWidth="1"/>
    <col min="5" max="5" width="27.25" bestFit="1" customWidth="1"/>
    <col min="6" max="6" width="13.875" bestFit="1" customWidth="1"/>
    <col min="7" max="7" width="15.5" bestFit="1" customWidth="1"/>
    <col min="8" max="8" width="4.5" bestFit="1" customWidth="1"/>
    <col min="9" max="9" width="12.25" bestFit="1" customWidth="1"/>
    <col min="10" max="12" width="10.5" bestFit="1" customWidth="1"/>
    <col min="13" max="13" width="2.25" bestFit="1" customWidth="1"/>
    <col min="14" max="15" width="4.5" bestFit="1" customWidth="1"/>
    <col min="16" max="16" width="2.25" bestFit="1" customWidth="1"/>
    <col min="17" max="17" width="4.5" bestFit="1" customWidth="1"/>
    <col min="18" max="18" width="2.25" bestFit="1" customWidth="1"/>
    <col min="19" max="20" width="4.5" bestFit="1" customWidth="1"/>
    <col min="21" max="21" width="2.25" customWidth="1"/>
    <col min="22" max="22" width="2.25" bestFit="1" customWidth="1"/>
    <col min="23" max="25" width="4.5" bestFit="1" customWidth="1"/>
    <col min="26" max="26" width="6" bestFit="1" customWidth="1"/>
    <col min="27" max="27" width="9.75" customWidth="1"/>
  </cols>
  <sheetData>
    <row r="1" spans="1:26" ht="18.75" customHeight="1">
      <c r="A1" s="2"/>
      <c r="B1" s="87" t="s">
        <v>392</v>
      </c>
      <c r="C1" s="88"/>
    </row>
    <row r="2" spans="1:26">
      <c r="B2" s="90" t="s">
        <v>310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s="1" customFormat="1" ht="14.25" customHeight="1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 s="86" t="s">
        <v>389</v>
      </c>
      <c r="Y4" s="86"/>
      <c r="Z4" s="86"/>
    </row>
    <row r="5" spans="1:26" s="1" customFormat="1" ht="12">
      <c r="B5" s="85" t="s">
        <v>293</v>
      </c>
      <c r="C5" s="85" t="s">
        <v>294</v>
      </c>
      <c r="D5" s="85" t="s">
        <v>281</v>
      </c>
      <c r="E5" s="85" t="s">
        <v>295</v>
      </c>
      <c r="F5" s="85" t="s">
        <v>296</v>
      </c>
      <c r="G5" s="85" t="s">
        <v>297</v>
      </c>
      <c r="H5" s="85" t="s">
        <v>298</v>
      </c>
      <c r="I5" s="85" t="s">
        <v>299</v>
      </c>
      <c r="J5" s="85" t="s">
        <v>78</v>
      </c>
      <c r="K5" s="85" t="s">
        <v>8</v>
      </c>
      <c r="L5" s="85"/>
      <c r="M5" s="85"/>
      <c r="N5" s="85"/>
      <c r="O5" s="85"/>
      <c r="P5" s="85" t="s">
        <v>9</v>
      </c>
      <c r="Q5" s="85"/>
      <c r="R5" s="85"/>
      <c r="S5" s="85" t="s">
        <v>10</v>
      </c>
      <c r="T5" s="85" t="s">
        <v>190</v>
      </c>
      <c r="U5" s="85" t="s">
        <v>282</v>
      </c>
      <c r="V5" s="85"/>
      <c r="W5" s="85"/>
      <c r="X5" s="85"/>
      <c r="Y5" s="85"/>
      <c r="Z5" s="85"/>
    </row>
    <row r="6" spans="1:26" s="1" customFormat="1" ht="67.5">
      <c r="B6" s="85"/>
      <c r="C6" s="85"/>
      <c r="D6" s="85"/>
      <c r="E6" s="85"/>
      <c r="F6" s="85"/>
      <c r="G6" s="85"/>
      <c r="H6" s="85"/>
      <c r="I6" s="85"/>
      <c r="J6" s="85"/>
      <c r="K6" s="46" t="s">
        <v>33</v>
      </c>
      <c r="L6" s="46" t="s">
        <v>13</v>
      </c>
      <c r="M6" s="46" t="s">
        <v>283</v>
      </c>
      <c r="N6" s="46" t="s">
        <v>284</v>
      </c>
      <c r="O6" s="46" t="s">
        <v>285</v>
      </c>
      <c r="P6" s="46" t="s">
        <v>33</v>
      </c>
      <c r="Q6" s="46" t="s">
        <v>9</v>
      </c>
      <c r="R6" s="46" t="s">
        <v>286</v>
      </c>
      <c r="S6" s="85"/>
      <c r="T6" s="85"/>
      <c r="U6" s="46" t="s">
        <v>33</v>
      </c>
      <c r="V6" s="46" t="s">
        <v>191</v>
      </c>
      <c r="W6" s="46" t="s">
        <v>192</v>
      </c>
      <c r="X6" s="46" t="s">
        <v>287</v>
      </c>
      <c r="Y6" s="46" t="s">
        <v>194</v>
      </c>
      <c r="Z6" s="46" t="s">
        <v>288</v>
      </c>
    </row>
    <row r="7" spans="1:26" s="1" customFormat="1" ht="19.5" customHeight="1">
      <c r="B7" s="47"/>
      <c r="C7" s="47"/>
      <c r="D7" s="47"/>
      <c r="E7" s="48"/>
      <c r="F7" s="47"/>
      <c r="G7" s="48"/>
      <c r="H7" s="47"/>
      <c r="I7" s="49" t="s">
        <v>300</v>
      </c>
      <c r="J7" s="50">
        <v>262.02</v>
      </c>
      <c r="K7" s="50">
        <v>262.02</v>
      </c>
      <c r="L7" s="50">
        <v>262.02</v>
      </c>
      <c r="M7" s="50" t="s">
        <v>289</v>
      </c>
      <c r="N7" s="50" t="s">
        <v>289</v>
      </c>
      <c r="O7" s="50" t="s">
        <v>289</v>
      </c>
      <c r="P7" s="50" t="s">
        <v>289</v>
      </c>
      <c r="Q7" s="50" t="s">
        <v>289</v>
      </c>
      <c r="R7" s="50" t="s">
        <v>289</v>
      </c>
      <c r="S7" s="50" t="s">
        <v>289</v>
      </c>
      <c r="T7" s="50" t="s">
        <v>289</v>
      </c>
      <c r="U7" s="50" t="s">
        <v>289</v>
      </c>
      <c r="V7" s="50" t="s">
        <v>289</v>
      </c>
      <c r="W7" s="50" t="s">
        <v>289</v>
      </c>
      <c r="X7" s="50" t="s">
        <v>289</v>
      </c>
      <c r="Y7" s="50" t="s">
        <v>289</v>
      </c>
      <c r="Z7" s="50" t="s">
        <v>289</v>
      </c>
    </row>
    <row r="8" spans="1:26" s="1" customFormat="1" ht="19.5" customHeight="1">
      <c r="B8" s="51" t="s">
        <v>311</v>
      </c>
      <c r="C8" s="52"/>
      <c r="D8" s="52"/>
      <c r="E8" s="52"/>
      <c r="F8" s="47"/>
      <c r="G8" s="47"/>
      <c r="H8" s="47"/>
      <c r="I8" s="47"/>
      <c r="J8" s="50">
        <f t="shared" ref="J8:K8" si="0">SUM(J9:J10)</f>
        <v>262.02</v>
      </c>
      <c r="K8" s="50">
        <f t="shared" si="0"/>
        <v>262.02</v>
      </c>
      <c r="L8" s="50">
        <f>SUM(L9:L10)</f>
        <v>262.02</v>
      </c>
      <c r="M8" s="50" t="s">
        <v>289</v>
      </c>
      <c r="N8" s="50" t="s">
        <v>289</v>
      </c>
      <c r="O8" s="50" t="s">
        <v>289</v>
      </c>
      <c r="P8" s="50" t="s">
        <v>289</v>
      </c>
      <c r="Q8" s="50" t="s">
        <v>289</v>
      </c>
      <c r="R8" s="50" t="s">
        <v>289</v>
      </c>
      <c r="S8" s="50" t="s">
        <v>289</v>
      </c>
      <c r="T8" s="50" t="s">
        <v>289</v>
      </c>
      <c r="U8" s="50" t="s">
        <v>289</v>
      </c>
      <c r="V8" s="50" t="s">
        <v>289</v>
      </c>
      <c r="W8" s="50" t="s">
        <v>289</v>
      </c>
      <c r="X8" s="50" t="s">
        <v>289</v>
      </c>
      <c r="Y8" s="50" t="s">
        <v>289</v>
      </c>
      <c r="Z8" s="50" t="s">
        <v>289</v>
      </c>
    </row>
    <row r="9" spans="1:26" s="1" customFormat="1" ht="19.5" customHeight="1">
      <c r="B9" s="51" t="s">
        <v>311</v>
      </c>
      <c r="C9" s="52" t="s">
        <v>301</v>
      </c>
      <c r="D9" s="52" t="s">
        <v>302</v>
      </c>
      <c r="E9" s="52" t="s">
        <v>303</v>
      </c>
      <c r="F9" s="52" t="s">
        <v>304</v>
      </c>
      <c r="G9" s="52" t="s">
        <v>305</v>
      </c>
      <c r="H9" s="49" t="s">
        <v>306</v>
      </c>
      <c r="I9" s="49" t="s">
        <v>307</v>
      </c>
      <c r="J9" s="50">
        <v>12.02</v>
      </c>
      <c r="K9" s="50">
        <v>12.02</v>
      </c>
      <c r="L9" s="50">
        <v>12.02</v>
      </c>
      <c r="M9" s="50" t="s">
        <v>289</v>
      </c>
      <c r="N9" s="50" t="s">
        <v>289</v>
      </c>
      <c r="O9" s="50" t="s">
        <v>289</v>
      </c>
      <c r="P9" s="50" t="s">
        <v>289</v>
      </c>
      <c r="Q9" s="50" t="s">
        <v>289</v>
      </c>
      <c r="R9" s="50" t="s">
        <v>289</v>
      </c>
      <c r="S9" s="50" t="s">
        <v>289</v>
      </c>
      <c r="T9" s="50" t="s">
        <v>289</v>
      </c>
      <c r="U9" s="50" t="s">
        <v>289</v>
      </c>
      <c r="V9" s="50" t="s">
        <v>289</v>
      </c>
      <c r="W9" s="50" t="s">
        <v>289</v>
      </c>
      <c r="X9" s="50" t="s">
        <v>289</v>
      </c>
      <c r="Y9" s="50" t="s">
        <v>289</v>
      </c>
      <c r="Z9" s="50" t="s">
        <v>289</v>
      </c>
    </row>
    <row r="10" spans="1:26" s="1" customFormat="1" ht="19.5" customHeight="1">
      <c r="B10" s="51" t="s">
        <v>311</v>
      </c>
      <c r="C10" s="52" t="s">
        <v>308</v>
      </c>
      <c r="D10" s="52" t="s">
        <v>291</v>
      </c>
      <c r="E10" s="52" t="s">
        <v>309</v>
      </c>
      <c r="F10" s="52" t="s">
        <v>304</v>
      </c>
      <c r="G10" s="52" t="s">
        <v>305</v>
      </c>
      <c r="H10" s="49" t="s">
        <v>306</v>
      </c>
      <c r="I10" s="49" t="s">
        <v>307</v>
      </c>
      <c r="J10" s="50">
        <v>250</v>
      </c>
      <c r="K10" s="50">
        <v>250</v>
      </c>
      <c r="L10" s="50">
        <v>250</v>
      </c>
      <c r="M10" s="50" t="s">
        <v>289</v>
      </c>
      <c r="N10" s="50" t="s">
        <v>289</v>
      </c>
      <c r="O10" s="50" t="s">
        <v>289</v>
      </c>
      <c r="P10" s="50" t="s">
        <v>289</v>
      </c>
      <c r="Q10" s="50" t="s">
        <v>289</v>
      </c>
      <c r="R10" s="50" t="s">
        <v>289</v>
      </c>
      <c r="S10" s="50" t="s">
        <v>289</v>
      </c>
      <c r="T10" s="50" t="s">
        <v>289</v>
      </c>
      <c r="U10" s="50" t="s">
        <v>289</v>
      </c>
      <c r="V10" s="50" t="s">
        <v>289</v>
      </c>
      <c r="W10" s="50" t="s">
        <v>289</v>
      </c>
      <c r="X10" s="50" t="s">
        <v>289</v>
      </c>
      <c r="Y10" s="50" t="s">
        <v>289</v>
      </c>
      <c r="Z10" s="50" t="s">
        <v>289</v>
      </c>
    </row>
    <row r="11" spans="1:26" s="1" customFormat="1">
      <c r="B11" s="53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s="1" customFormat="1">
      <c r="B12" s="89"/>
      <c r="C12" s="89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s="1" customFormat="1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</sheetData>
  <mergeCells count="18">
    <mergeCell ref="B12:C12"/>
    <mergeCell ref="B2:Z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O5"/>
    <mergeCell ref="P5:R5"/>
    <mergeCell ref="S5:S6"/>
    <mergeCell ref="X4:Z4"/>
    <mergeCell ref="T5:T6"/>
    <mergeCell ref="B1:C1"/>
    <mergeCell ref="U5:Z5"/>
  </mergeCells>
  <phoneticPr fontId="31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5"/>
  <sheetViews>
    <sheetView workbookViewId="0">
      <selection activeCell="B7" sqref="B7:I10"/>
    </sheetView>
  </sheetViews>
  <sheetFormatPr defaultColWidth="9" defaultRowHeight="12"/>
  <cols>
    <col min="1" max="1" width="15.875" style="54" bestFit="1" customWidth="1" collapsed="1"/>
    <col min="2" max="2" width="14.625" style="54" customWidth="1" collapsed="1"/>
    <col min="3" max="3" width="17.125" style="54" customWidth="1" collapsed="1"/>
    <col min="4" max="4" width="13.875" style="54" bestFit="1" customWidth="1" collapsed="1"/>
    <col min="5" max="5" width="9" style="54" bestFit="1" customWidth="1" collapsed="1"/>
    <col min="6" max="6" width="6" style="54" bestFit="1" customWidth="1" collapsed="1"/>
    <col min="7" max="7" width="7.5" style="54" bestFit="1" customWidth="1" collapsed="1"/>
    <col min="8" max="8" width="8.25" style="54" bestFit="1" customWidth="1" collapsed="1"/>
    <col min="9" max="9" width="4.5" style="54" bestFit="1" customWidth="1" collapsed="1"/>
    <col min="10" max="10" width="6" style="54" bestFit="1" customWidth="1" collapsed="1"/>
    <col min="11" max="11" width="9" style="54" bestFit="1" customWidth="1" collapsed="1"/>
    <col min="12" max="15" width="7.375" style="54" customWidth="1" collapsed="1"/>
    <col min="16" max="16" width="8.25" style="54" customWidth="1" collapsed="1"/>
    <col min="17" max="17" width="9" style="54" collapsed="1"/>
    <col min="18" max="18" width="9" style="54"/>
    <col min="19" max="16384" width="9" style="54" collapsed="1"/>
  </cols>
  <sheetData>
    <row r="1" spans="1:15" ht="16.5">
      <c r="A1" s="87" t="s">
        <v>391</v>
      </c>
      <c r="B1" s="88"/>
    </row>
    <row r="2" spans="1:15" ht="37.9" customHeight="1">
      <c r="A2" s="97" t="s">
        <v>372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s="100" customFormat="1" ht="21.7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01" t="s">
        <v>393</v>
      </c>
      <c r="O3" s="101"/>
    </row>
    <row r="4" spans="1:15" ht="17.25" customHeight="1">
      <c r="A4" s="55" t="s">
        <v>312</v>
      </c>
      <c r="B4" s="91" t="s">
        <v>313</v>
      </c>
      <c r="C4" s="91"/>
      <c r="D4" s="55" t="s">
        <v>314</v>
      </c>
      <c r="E4" s="91" t="s">
        <v>290</v>
      </c>
      <c r="F4" s="91"/>
      <c r="G4" s="91"/>
      <c r="H4" s="91"/>
      <c r="I4" s="91"/>
      <c r="J4" s="95" t="s">
        <v>315</v>
      </c>
      <c r="K4" s="95"/>
      <c r="L4" s="91" t="s">
        <v>316</v>
      </c>
      <c r="M4" s="91"/>
      <c r="N4" s="91"/>
      <c r="O4" s="91"/>
    </row>
    <row r="5" spans="1:15" ht="17.25" customHeight="1">
      <c r="A5" s="55" t="s">
        <v>317</v>
      </c>
      <c r="B5" s="91" t="s">
        <v>318</v>
      </c>
      <c r="C5" s="91"/>
      <c r="D5" s="55" t="s">
        <v>319</v>
      </c>
      <c r="E5" s="91" t="s">
        <v>320</v>
      </c>
      <c r="F5" s="91"/>
      <c r="G5" s="91"/>
      <c r="H5" s="91"/>
      <c r="I5" s="91"/>
      <c r="J5" s="95" t="s">
        <v>321</v>
      </c>
      <c r="K5" s="95"/>
      <c r="L5" s="96">
        <v>29</v>
      </c>
      <c r="M5" s="92"/>
      <c r="N5" s="92"/>
      <c r="O5" s="92"/>
    </row>
    <row r="6" spans="1:15" ht="17.25" customHeight="1">
      <c r="A6" s="55" t="s">
        <v>322</v>
      </c>
      <c r="B6" s="91">
        <v>10</v>
      </c>
      <c r="C6" s="91"/>
      <c r="D6" s="55" t="s">
        <v>323</v>
      </c>
      <c r="E6" s="91" t="s">
        <v>324</v>
      </c>
      <c r="F6" s="91"/>
      <c r="G6" s="91"/>
      <c r="H6" s="91"/>
      <c r="I6" s="91"/>
      <c r="J6" s="62" t="s">
        <v>325</v>
      </c>
      <c r="K6" s="62" t="s">
        <v>326</v>
      </c>
      <c r="L6" s="92">
        <v>29</v>
      </c>
      <c r="M6" s="92"/>
      <c r="N6" s="92"/>
      <c r="O6" s="92"/>
    </row>
    <row r="7" spans="1:15" ht="21" customHeight="1">
      <c r="A7" s="93" t="s">
        <v>327</v>
      </c>
      <c r="B7" s="94" t="s">
        <v>388</v>
      </c>
      <c r="C7" s="94"/>
      <c r="D7" s="94"/>
      <c r="E7" s="94"/>
      <c r="F7" s="94"/>
      <c r="G7" s="94"/>
      <c r="H7" s="94"/>
      <c r="I7" s="94"/>
      <c r="J7" s="95" t="s">
        <v>328</v>
      </c>
      <c r="K7" s="95"/>
      <c r="L7" s="92" t="s">
        <v>329</v>
      </c>
      <c r="M7" s="92"/>
      <c r="N7" s="92"/>
      <c r="O7" s="92"/>
    </row>
    <row r="8" spans="1:15" ht="21" customHeight="1">
      <c r="A8" s="93"/>
      <c r="B8" s="94"/>
      <c r="C8" s="94"/>
      <c r="D8" s="94"/>
      <c r="E8" s="94"/>
      <c r="F8" s="94"/>
      <c r="G8" s="94"/>
      <c r="H8" s="94"/>
      <c r="I8" s="94"/>
      <c r="J8" s="95" t="s">
        <v>330</v>
      </c>
      <c r="K8" s="95"/>
      <c r="L8" s="92" t="s">
        <v>329</v>
      </c>
      <c r="M8" s="92"/>
      <c r="N8" s="92"/>
      <c r="O8" s="92"/>
    </row>
    <row r="9" spans="1:15" ht="21" customHeight="1">
      <c r="A9" s="93"/>
      <c r="B9" s="94"/>
      <c r="C9" s="94"/>
      <c r="D9" s="94"/>
      <c r="E9" s="94"/>
      <c r="F9" s="94"/>
      <c r="G9" s="94"/>
      <c r="H9" s="94"/>
      <c r="I9" s="94"/>
      <c r="J9" s="95" t="s">
        <v>331</v>
      </c>
      <c r="K9" s="95"/>
      <c r="L9" s="92" t="s">
        <v>329</v>
      </c>
      <c r="M9" s="92"/>
      <c r="N9" s="92"/>
      <c r="O9" s="92"/>
    </row>
    <row r="10" spans="1:15" ht="15" customHeight="1">
      <c r="A10" s="93"/>
      <c r="B10" s="94"/>
      <c r="C10" s="94"/>
      <c r="D10" s="94"/>
      <c r="E10" s="94"/>
      <c r="F10" s="94"/>
      <c r="G10" s="94"/>
      <c r="H10" s="94"/>
      <c r="I10" s="94"/>
      <c r="J10" s="95" t="s">
        <v>332</v>
      </c>
      <c r="K10" s="95"/>
      <c r="L10" s="92" t="s">
        <v>329</v>
      </c>
      <c r="M10" s="92"/>
      <c r="N10" s="92"/>
      <c r="O10" s="92"/>
    </row>
    <row r="11" spans="1:15" s="57" customFormat="1" ht="17.25" customHeight="1">
      <c r="A11" s="58" t="s">
        <v>333</v>
      </c>
      <c r="B11" s="58" t="s">
        <v>334</v>
      </c>
      <c r="C11" s="58" t="s">
        <v>335</v>
      </c>
      <c r="D11" s="58" t="s">
        <v>336</v>
      </c>
      <c r="E11" s="58" t="s">
        <v>337</v>
      </c>
      <c r="F11" s="58" t="s">
        <v>338</v>
      </c>
      <c r="G11" s="58" t="s">
        <v>339</v>
      </c>
      <c r="H11" s="58" t="s">
        <v>340</v>
      </c>
      <c r="I11" s="58" t="s">
        <v>341</v>
      </c>
      <c r="J11" s="55"/>
      <c r="K11" s="59"/>
      <c r="L11" s="59"/>
      <c r="M11" s="59"/>
      <c r="N11" s="59"/>
      <c r="O11" s="59"/>
    </row>
    <row r="12" spans="1:15" ht="17.25" customHeight="1">
      <c r="A12" s="60" t="s">
        <v>342</v>
      </c>
      <c r="B12" s="59" t="s">
        <v>343</v>
      </c>
      <c r="C12" s="59" t="s">
        <v>344</v>
      </c>
      <c r="D12" s="60" t="s">
        <v>345</v>
      </c>
      <c r="E12" s="60"/>
      <c r="F12" s="60" t="s">
        <v>346</v>
      </c>
      <c r="G12" s="60" t="s">
        <v>347</v>
      </c>
      <c r="H12" s="60" t="s">
        <v>348</v>
      </c>
      <c r="I12" s="60"/>
      <c r="J12" s="60"/>
      <c r="K12" s="60"/>
      <c r="L12" s="60"/>
      <c r="M12" s="60"/>
      <c r="N12" s="60"/>
      <c r="O12" s="60"/>
    </row>
    <row r="13" spans="1:15" ht="17.25" customHeight="1">
      <c r="A13" s="60" t="s">
        <v>342</v>
      </c>
      <c r="B13" s="59" t="s">
        <v>349</v>
      </c>
      <c r="C13" s="59" t="s">
        <v>350</v>
      </c>
      <c r="D13" s="60" t="s">
        <v>351</v>
      </c>
      <c r="E13" s="60"/>
      <c r="F13" s="60" t="s">
        <v>352</v>
      </c>
      <c r="G13" s="60" t="s">
        <v>353</v>
      </c>
      <c r="H13" s="60" t="s">
        <v>354</v>
      </c>
      <c r="I13" s="60"/>
      <c r="J13" s="60"/>
      <c r="K13" s="60"/>
      <c r="L13" s="60"/>
      <c r="M13" s="60"/>
      <c r="N13" s="60"/>
      <c r="O13" s="60"/>
    </row>
    <row r="14" spans="1:15" ht="17.25" customHeight="1">
      <c r="A14" s="60" t="s">
        <v>342</v>
      </c>
      <c r="B14" s="59" t="s">
        <v>355</v>
      </c>
      <c r="C14" s="59" t="s">
        <v>356</v>
      </c>
      <c r="D14" s="60" t="s">
        <v>345</v>
      </c>
      <c r="E14" s="60"/>
      <c r="F14" s="60" t="s">
        <v>357</v>
      </c>
      <c r="G14" s="60" t="s">
        <v>358</v>
      </c>
      <c r="H14" s="60" t="s">
        <v>348</v>
      </c>
      <c r="I14" s="60"/>
      <c r="J14" s="60"/>
      <c r="K14" s="60"/>
      <c r="L14" s="60"/>
      <c r="M14" s="60"/>
      <c r="N14" s="60"/>
      <c r="O14" s="60"/>
    </row>
    <row r="15" spans="1:15" ht="17.25" customHeight="1">
      <c r="A15" s="60" t="s">
        <v>359</v>
      </c>
      <c r="B15" s="59" t="s">
        <v>360</v>
      </c>
      <c r="C15" s="59" t="s">
        <v>361</v>
      </c>
      <c r="D15" s="60" t="s">
        <v>345</v>
      </c>
      <c r="E15" s="60"/>
      <c r="F15" s="60" t="s">
        <v>362</v>
      </c>
      <c r="G15" s="60" t="s">
        <v>363</v>
      </c>
      <c r="H15" s="60" t="s">
        <v>348</v>
      </c>
      <c r="I15" s="60"/>
      <c r="J15" s="60"/>
      <c r="K15" s="60"/>
      <c r="L15" s="60"/>
      <c r="M15" s="60"/>
      <c r="N15" s="60"/>
      <c r="O15" s="60"/>
    </row>
    <row r="16" spans="1:15" ht="17.25" customHeight="1">
      <c r="A16" s="60" t="s">
        <v>359</v>
      </c>
      <c r="B16" s="59" t="s">
        <v>364</v>
      </c>
      <c r="C16" s="59" t="s">
        <v>365</v>
      </c>
      <c r="D16" s="60" t="s">
        <v>345</v>
      </c>
      <c r="E16" s="60"/>
      <c r="F16" s="60" t="s">
        <v>366</v>
      </c>
      <c r="G16" s="60" t="s">
        <v>367</v>
      </c>
      <c r="H16" s="60" t="s">
        <v>354</v>
      </c>
      <c r="I16" s="60"/>
      <c r="J16" s="60"/>
      <c r="K16" s="60"/>
      <c r="L16" s="60"/>
      <c r="M16" s="60"/>
      <c r="N16" s="60"/>
      <c r="O16" s="60"/>
    </row>
    <row r="17" spans="1:15" ht="17.25" customHeight="1">
      <c r="A17" s="60" t="s">
        <v>368</v>
      </c>
      <c r="B17" s="59" t="s">
        <v>369</v>
      </c>
      <c r="C17" s="59" t="s">
        <v>370</v>
      </c>
      <c r="D17" s="60" t="s">
        <v>351</v>
      </c>
      <c r="E17" s="60"/>
      <c r="F17" s="60" t="s">
        <v>371</v>
      </c>
      <c r="G17" s="60" t="s">
        <v>367</v>
      </c>
      <c r="H17" s="60" t="s">
        <v>354</v>
      </c>
      <c r="I17" s="60"/>
      <c r="J17" s="60"/>
      <c r="K17" s="60"/>
      <c r="L17" s="60"/>
      <c r="M17" s="60"/>
      <c r="N17" s="60"/>
      <c r="O17" s="60"/>
    </row>
    <row r="18" spans="1:15" ht="12" customHeight="1">
      <c r="B18" s="57"/>
      <c r="C18" s="57"/>
      <c r="D18" s="57"/>
      <c r="J18" s="57"/>
    </row>
    <row r="19" spans="1:15" ht="12" customHeight="1">
      <c r="B19" s="57"/>
      <c r="C19" s="57"/>
      <c r="D19" s="57"/>
      <c r="J19" s="57"/>
    </row>
    <row r="20" spans="1:15" ht="12" customHeight="1">
      <c r="B20" s="57"/>
      <c r="C20" s="57"/>
      <c r="D20" s="57"/>
      <c r="J20" s="57"/>
    </row>
    <row r="21" spans="1:15" ht="28.5" customHeight="1">
      <c r="A21" s="97" t="s">
        <v>372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</row>
    <row r="22" spans="1:15" s="100" customFormat="1" ht="21.75" customHeight="1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1" t="s">
        <v>393</v>
      </c>
      <c r="O22" s="101"/>
    </row>
    <row r="23" spans="1:15" ht="16.5" customHeight="1">
      <c r="A23" s="55" t="s">
        <v>312</v>
      </c>
      <c r="B23" s="91" t="s">
        <v>313</v>
      </c>
      <c r="C23" s="91"/>
      <c r="D23" s="55" t="s">
        <v>314</v>
      </c>
      <c r="E23" s="91" t="s">
        <v>292</v>
      </c>
      <c r="F23" s="91"/>
      <c r="G23" s="91"/>
      <c r="H23" s="91"/>
      <c r="I23" s="91"/>
      <c r="J23" s="95" t="s">
        <v>315</v>
      </c>
      <c r="K23" s="95"/>
      <c r="L23" s="91" t="s">
        <v>373</v>
      </c>
      <c r="M23" s="91"/>
      <c r="N23" s="91"/>
      <c r="O23" s="91"/>
    </row>
    <row r="24" spans="1:15" ht="16.5" customHeight="1">
      <c r="A24" s="55" t="s">
        <v>317</v>
      </c>
      <c r="B24" s="91" t="s">
        <v>318</v>
      </c>
      <c r="C24" s="91"/>
      <c r="D24" s="55" t="s">
        <v>319</v>
      </c>
      <c r="E24" s="91" t="s">
        <v>320</v>
      </c>
      <c r="F24" s="91"/>
      <c r="G24" s="91"/>
      <c r="H24" s="91"/>
      <c r="I24" s="91"/>
      <c r="J24" s="95" t="s">
        <v>321</v>
      </c>
      <c r="K24" s="95"/>
      <c r="L24" s="96">
        <v>121.5</v>
      </c>
      <c r="M24" s="92"/>
      <c r="N24" s="92"/>
      <c r="O24" s="92"/>
    </row>
    <row r="25" spans="1:15" ht="16.5" customHeight="1">
      <c r="A25" s="55" t="s">
        <v>322</v>
      </c>
      <c r="B25" s="91">
        <v>10</v>
      </c>
      <c r="C25" s="91"/>
      <c r="D25" s="55" t="s">
        <v>323</v>
      </c>
      <c r="E25" s="91" t="s">
        <v>324</v>
      </c>
      <c r="F25" s="91"/>
      <c r="G25" s="91"/>
      <c r="H25" s="91"/>
      <c r="I25" s="91"/>
      <c r="J25" s="56" t="s">
        <v>325</v>
      </c>
      <c r="K25" s="56" t="s">
        <v>326</v>
      </c>
      <c r="L25" s="92">
        <v>121.5</v>
      </c>
      <c r="M25" s="92"/>
      <c r="N25" s="92"/>
      <c r="O25" s="92"/>
    </row>
    <row r="26" spans="1:15" ht="16.5" customHeight="1">
      <c r="A26" s="93" t="s">
        <v>327</v>
      </c>
      <c r="B26" s="94" t="s">
        <v>376</v>
      </c>
      <c r="C26" s="94"/>
      <c r="D26" s="94"/>
      <c r="E26" s="94"/>
      <c r="F26" s="94"/>
      <c r="G26" s="94"/>
      <c r="H26" s="94"/>
      <c r="I26" s="94"/>
      <c r="J26" s="95" t="s">
        <v>328</v>
      </c>
      <c r="K26" s="95"/>
      <c r="L26" s="92" t="s">
        <v>329</v>
      </c>
      <c r="M26" s="92"/>
      <c r="N26" s="92"/>
      <c r="O26" s="92"/>
    </row>
    <row r="27" spans="1:15" ht="16.5" customHeight="1">
      <c r="A27" s="93"/>
      <c r="B27" s="94"/>
      <c r="C27" s="94"/>
      <c r="D27" s="94"/>
      <c r="E27" s="94"/>
      <c r="F27" s="94"/>
      <c r="G27" s="94"/>
      <c r="H27" s="94"/>
      <c r="I27" s="94"/>
      <c r="J27" s="95" t="s">
        <v>330</v>
      </c>
      <c r="K27" s="95"/>
      <c r="L27" s="92" t="s">
        <v>329</v>
      </c>
      <c r="M27" s="92"/>
      <c r="N27" s="92"/>
      <c r="O27" s="92"/>
    </row>
    <row r="28" spans="1:15" ht="16.5" customHeight="1">
      <c r="A28" s="93"/>
      <c r="B28" s="94"/>
      <c r="C28" s="94"/>
      <c r="D28" s="94"/>
      <c r="E28" s="94"/>
      <c r="F28" s="94"/>
      <c r="G28" s="94"/>
      <c r="H28" s="94"/>
      <c r="I28" s="94"/>
      <c r="J28" s="95" t="s">
        <v>331</v>
      </c>
      <c r="K28" s="95"/>
      <c r="L28" s="92" t="s">
        <v>329</v>
      </c>
      <c r="M28" s="92"/>
      <c r="N28" s="92"/>
      <c r="O28" s="92"/>
    </row>
    <row r="29" spans="1:15" ht="16.5" customHeight="1">
      <c r="A29" s="93"/>
      <c r="B29" s="94"/>
      <c r="C29" s="94"/>
      <c r="D29" s="94"/>
      <c r="E29" s="94"/>
      <c r="F29" s="94"/>
      <c r="G29" s="94"/>
      <c r="H29" s="94"/>
      <c r="I29" s="94"/>
      <c r="J29" s="95" t="s">
        <v>332</v>
      </c>
      <c r="K29" s="95"/>
      <c r="L29" s="92" t="s">
        <v>329</v>
      </c>
      <c r="M29" s="92"/>
      <c r="N29" s="92"/>
      <c r="O29" s="92"/>
    </row>
    <row r="30" spans="1:15" ht="18.75" customHeight="1">
      <c r="A30" s="58" t="s">
        <v>333</v>
      </c>
      <c r="B30" s="58" t="s">
        <v>334</v>
      </c>
      <c r="C30" s="58" t="s">
        <v>335</v>
      </c>
      <c r="D30" s="58" t="s">
        <v>336</v>
      </c>
      <c r="E30" s="58" t="s">
        <v>337</v>
      </c>
      <c r="F30" s="58" t="s">
        <v>338</v>
      </c>
      <c r="G30" s="58" t="s">
        <v>339</v>
      </c>
      <c r="H30" s="58" t="s">
        <v>340</v>
      </c>
      <c r="I30" s="58" t="s">
        <v>341</v>
      </c>
      <c r="J30" s="55"/>
      <c r="K30" s="59"/>
      <c r="L30" s="59"/>
      <c r="M30" s="59"/>
      <c r="N30" s="59"/>
      <c r="O30" s="59"/>
    </row>
    <row r="31" spans="1:15" ht="18.75" customHeight="1">
      <c r="A31" s="60" t="s">
        <v>342</v>
      </c>
      <c r="B31" s="59" t="s">
        <v>343</v>
      </c>
      <c r="C31" s="59" t="s">
        <v>377</v>
      </c>
      <c r="D31" s="60" t="s">
        <v>345</v>
      </c>
      <c r="E31" s="60"/>
      <c r="F31" s="60" t="s">
        <v>374</v>
      </c>
      <c r="G31" s="60" t="s">
        <v>375</v>
      </c>
      <c r="H31" s="60" t="s">
        <v>348</v>
      </c>
      <c r="I31" s="60"/>
      <c r="J31" s="60"/>
      <c r="K31" s="60"/>
      <c r="L31" s="60"/>
      <c r="M31" s="60"/>
      <c r="N31" s="60"/>
      <c r="O31" s="60"/>
    </row>
    <row r="32" spans="1:15" ht="18.75" customHeight="1">
      <c r="A32" s="60" t="s">
        <v>342</v>
      </c>
      <c r="B32" s="59" t="s">
        <v>349</v>
      </c>
      <c r="C32" s="59" t="s">
        <v>378</v>
      </c>
      <c r="D32" s="60" t="s">
        <v>345</v>
      </c>
      <c r="E32" s="60"/>
      <c r="F32" s="60" t="s">
        <v>379</v>
      </c>
      <c r="G32" s="60" t="s">
        <v>363</v>
      </c>
      <c r="H32" s="60" t="s">
        <v>354</v>
      </c>
      <c r="I32" s="60"/>
      <c r="J32" s="60"/>
      <c r="K32" s="60"/>
      <c r="L32" s="60"/>
      <c r="M32" s="60"/>
      <c r="N32" s="60"/>
      <c r="O32" s="60"/>
    </row>
    <row r="33" spans="1:15" ht="18.75" customHeight="1">
      <c r="A33" s="60" t="s">
        <v>342</v>
      </c>
      <c r="B33" s="59" t="s">
        <v>355</v>
      </c>
      <c r="C33" s="59" t="s">
        <v>380</v>
      </c>
      <c r="D33" s="60" t="s">
        <v>345</v>
      </c>
      <c r="E33" s="60"/>
      <c r="F33" s="60" t="s">
        <v>381</v>
      </c>
      <c r="G33" s="60" t="s">
        <v>382</v>
      </c>
      <c r="H33" s="60" t="s">
        <v>348</v>
      </c>
      <c r="I33" s="60"/>
      <c r="J33" s="60"/>
      <c r="K33" s="60"/>
      <c r="L33" s="60"/>
      <c r="M33" s="60"/>
      <c r="N33" s="60"/>
      <c r="O33" s="60"/>
    </row>
    <row r="34" spans="1:15" ht="18.75" customHeight="1">
      <c r="A34" s="60" t="s">
        <v>359</v>
      </c>
      <c r="B34" s="59" t="s">
        <v>383</v>
      </c>
      <c r="C34" s="59" t="s">
        <v>361</v>
      </c>
      <c r="D34" s="60" t="s">
        <v>351</v>
      </c>
      <c r="E34" s="60"/>
      <c r="F34" s="60" t="s">
        <v>362</v>
      </c>
      <c r="G34" s="60" t="s">
        <v>363</v>
      </c>
      <c r="H34" s="60" t="s">
        <v>354</v>
      </c>
      <c r="I34" s="60"/>
      <c r="J34" s="60"/>
      <c r="K34" s="60"/>
      <c r="L34" s="60"/>
      <c r="M34" s="60"/>
      <c r="N34" s="60"/>
      <c r="O34" s="60"/>
    </row>
    <row r="35" spans="1:15" ht="18.75" customHeight="1">
      <c r="A35" s="60" t="s">
        <v>359</v>
      </c>
      <c r="B35" s="59" t="s">
        <v>384</v>
      </c>
      <c r="C35" s="59" t="s">
        <v>385</v>
      </c>
      <c r="D35" s="60" t="s">
        <v>351</v>
      </c>
      <c r="E35" s="60"/>
      <c r="F35" s="60" t="s">
        <v>386</v>
      </c>
      <c r="G35" s="60" t="s">
        <v>367</v>
      </c>
      <c r="H35" s="60" t="s">
        <v>348</v>
      </c>
      <c r="I35" s="60"/>
      <c r="J35" s="60"/>
      <c r="K35" s="60"/>
      <c r="L35" s="60"/>
      <c r="M35" s="60"/>
      <c r="N35" s="60"/>
      <c r="O35" s="60"/>
    </row>
    <row r="36" spans="1:15" ht="18.75" customHeight="1">
      <c r="A36" s="60" t="s">
        <v>368</v>
      </c>
      <c r="B36" s="59" t="s">
        <v>369</v>
      </c>
      <c r="C36" s="59" t="s">
        <v>370</v>
      </c>
      <c r="D36" s="60" t="s">
        <v>351</v>
      </c>
      <c r="E36" s="60"/>
      <c r="F36" s="60" t="s">
        <v>387</v>
      </c>
      <c r="G36" s="60" t="s">
        <v>367</v>
      </c>
      <c r="H36" s="60" t="s">
        <v>354</v>
      </c>
      <c r="I36" s="60"/>
      <c r="J36" s="60"/>
      <c r="K36" s="60"/>
      <c r="L36" s="60"/>
      <c r="M36" s="60"/>
      <c r="N36" s="60"/>
      <c r="O36" s="60"/>
    </row>
    <row r="37" spans="1:15">
      <c r="B37" s="57"/>
      <c r="C37" s="57"/>
      <c r="D37" s="57"/>
      <c r="J37" s="57"/>
    </row>
    <row r="38" spans="1:15">
      <c r="B38" s="57"/>
      <c r="C38" s="57"/>
      <c r="D38" s="57"/>
      <c r="J38" s="57"/>
    </row>
    <row r="39" spans="1:15">
      <c r="B39" s="57"/>
      <c r="C39" s="57"/>
      <c r="D39" s="57"/>
      <c r="J39" s="57"/>
    </row>
    <row r="40" spans="1:15">
      <c r="B40" s="57"/>
      <c r="C40" s="57"/>
      <c r="D40" s="57"/>
      <c r="J40" s="57"/>
    </row>
    <row r="41" spans="1:15">
      <c r="B41" s="57"/>
      <c r="C41" s="57"/>
      <c r="D41" s="57"/>
      <c r="J41" s="57"/>
    </row>
    <row r="42" spans="1:15">
      <c r="B42" s="57"/>
      <c r="C42" s="57"/>
      <c r="D42" s="57"/>
      <c r="J42" s="57"/>
    </row>
    <row r="43" spans="1:15">
      <c r="B43" s="57"/>
      <c r="C43" s="57"/>
      <c r="D43" s="57"/>
      <c r="J43" s="57"/>
    </row>
    <row r="44" spans="1:15">
      <c r="B44" s="57"/>
      <c r="C44" s="57"/>
      <c r="D44" s="57"/>
      <c r="J44" s="57"/>
    </row>
    <row r="45" spans="1:15">
      <c r="B45" s="57"/>
      <c r="C45" s="57"/>
      <c r="D45" s="57"/>
      <c r="J45" s="57"/>
    </row>
    <row r="46" spans="1:15">
      <c r="B46" s="57"/>
      <c r="C46" s="57"/>
      <c r="D46" s="57"/>
      <c r="J46" s="57"/>
    </row>
    <row r="47" spans="1:15">
      <c r="B47" s="57"/>
      <c r="C47" s="57"/>
      <c r="D47" s="57"/>
      <c r="J47" s="57"/>
    </row>
    <row r="48" spans="1:15">
      <c r="B48" s="57"/>
      <c r="C48" s="57"/>
      <c r="D48" s="57"/>
      <c r="J48" s="57"/>
    </row>
    <row r="49" spans="2:10">
      <c r="B49" s="57"/>
      <c r="C49" s="57"/>
      <c r="D49" s="57"/>
      <c r="J49" s="57"/>
    </row>
    <row r="50" spans="2:10">
      <c r="B50" s="57"/>
      <c r="C50" s="57"/>
      <c r="D50" s="57"/>
      <c r="J50" s="57"/>
    </row>
    <row r="51" spans="2:10">
      <c r="B51" s="57"/>
      <c r="C51" s="57"/>
      <c r="D51" s="57"/>
      <c r="J51" s="57"/>
    </row>
    <row r="52" spans="2:10">
      <c r="B52" s="57"/>
      <c r="C52" s="57"/>
      <c r="D52" s="57"/>
      <c r="J52" s="57"/>
    </row>
    <row r="53" spans="2:10">
      <c r="B53" s="57"/>
      <c r="C53" s="57"/>
      <c r="D53" s="57"/>
      <c r="J53" s="57"/>
    </row>
    <row r="54" spans="2:10">
      <c r="B54" s="57"/>
      <c r="C54" s="57"/>
      <c r="D54" s="57"/>
      <c r="J54" s="57"/>
    </row>
    <row r="55" spans="2:10">
      <c r="B55" s="57"/>
      <c r="C55" s="57"/>
      <c r="D55" s="57"/>
      <c r="J55" s="57"/>
    </row>
    <row r="56" spans="2:10">
      <c r="B56" s="57"/>
      <c r="C56" s="57"/>
      <c r="D56" s="57"/>
      <c r="J56" s="57"/>
    </row>
    <row r="57" spans="2:10">
      <c r="B57" s="57"/>
      <c r="C57" s="57"/>
      <c r="D57" s="57"/>
      <c r="J57" s="57"/>
    </row>
    <row r="58" spans="2:10">
      <c r="B58" s="57"/>
      <c r="C58" s="57"/>
      <c r="D58" s="57"/>
      <c r="J58" s="57"/>
    </row>
    <row r="59" spans="2:10">
      <c r="B59" s="57"/>
      <c r="C59" s="57"/>
      <c r="D59" s="57"/>
      <c r="J59" s="57"/>
    </row>
    <row r="60" spans="2:10">
      <c r="B60" s="57"/>
      <c r="C60" s="57"/>
      <c r="D60" s="57"/>
      <c r="J60" s="57"/>
    </row>
    <row r="61" spans="2:10">
      <c r="B61" s="57"/>
      <c r="C61" s="57"/>
      <c r="D61" s="57"/>
      <c r="J61" s="57"/>
    </row>
    <row r="62" spans="2:10">
      <c r="B62" s="57"/>
      <c r="C62" s="57"/>
      <c r="D62" s="57"/>
      <c r="J62" s="57"/>
    </row>
    <row r="63" spans="2:10">
      <c r="B63" s="57"/>
      <c r="C63" s="57"/>
      <c r="D63" s="57"/>
      <c r="J63" s="57"/>
    </row>
    <row r="64" spans="2:10">
      <c r="B64" s="57"/>
      <c r="C64" s="57"/>
      <c r="D64" s="57"/>
      <c r="J64" s="57"/>
    </row>
    <row r="65" spans="2:10">
      <c r="B65" s="57"/>
      <c r="C65" s="57"/>
      <c r="D65" s="57"/>
      <c r="J65" s="57"/>
    </row>
    <row r="66" spans="2:10">
      <c r="B66" s="57"/>
      <c r="C66" s="57"/>
      <c r="D66" s="57"/>
      <c r="J66" s="57"/>
    </row>
    <row r="67" spans="2:10">
      <c r="B67" s="57"/>
      <c r="C67" s="57"/>
      <c r="D67" s="57"/>
      <c r="J67" s="57"/>
    </row>
    <row r="68" spans="2:10">
      <c r="B68" s="57"/>
      <c r="C68" s="57"/>
      <c r="D68" s="57"/>
      <c r="J68" s="57"/>
    </row>
    <row r="69" spans="2:10">
      <c r="B69" s="57"/>
      <c r="C69" s="57"/>
      <c r="D69" s="57"/>
      <c r="J69" s="57"/>
    </row>
    <row r="70" spans="2:10">
      <c r="B70" s="57"/>
      <c r="C70" s="57"/>
      <c r="D70" s="57"/>
      <c r="J70" s="57"/>
    </row>
    <row r="71" spans="2:10">
      <c r="B71" s="57"/>
      <c r="C71" s="57"/>
      <c r="D71" s="57"/>
      <c r="J71" s="57"/>
    </row>
    <row r="72" spans="2:10">
      <c r="B72" s="57"/>
      <c r="C72" s="57"/>
      <c r="D72" s="57"/>
      <c r="J72" s="57"/>
    </row>
    <row r="73" spans="2:10">
      <c r="B73" s="57"/>
      <c r="C73" s="57"/>
      <c r="D73" s="57"/>
      <c r="J73" s="57"/>
    </row>
    <row r="74" spans="2:10">
      <c r="B74" s="57"/>
      <c r="C74" s="57"/>
      <c r="D74" s="57"/>
      <c r="J74" s="57"/>
    </row>
    <row r="75" spans="2:10">
      <c r="B75" s="57"/>
      <c r="C75" s="57"/>
      <c r="D75" s="57"/>
      <c r="J75" s="57"/>
    </row>
    <row r="76" spans="2:10">
      <c r="B76" s="57"/>
      <c r="C76" s="57"/>
      <c r="D76" s="57"/>
      <c r="J76" s="57"/>
    </row>
    <row r="77" spans="2:10">
      <c r="B77" s="57"/>
      <c r="C77" s="57"/>
      <c r="D77" s="57"/>
      <c r="J77" s="57"/>
    </row>
    <row r="78" spans="2:10">
      <c r="B78" s="57"/>
      <c r="C78" s="57"/>
      <c r="D78" s="57"/>
      <c r="J78" s="57"/>
    </row>
    <row r="79" spans="2:10">
      <c r="B79" s="57"/>
      <c r="C79" s="57"/>
      <c r="D79" s="57"/>
      <c r="J79" s="57"/>
    </row>
    <row r="80" spans="2:10">
      <c r="B80" s="57"/>
      <c r="C80" s="57"/>
      <c r="D80" s="57"/>
      <c r="J80" s="57"/>
    </row>
    <row r="81" spans="2:10">
      <c r="B81" s="57"/>
      <c r="C81" s="57"/>
      <c r="D81" s="57"/>
      <c r="J81" s="57"/>
    </row>
    <row r="82" spans="2:10">
      <c r="B82" s="57"/>
      <c r="C82" s="57"/>
      <c r="D82" s="57"/>
      <c r="J82" s="57"/>
    </row>
    <row r="83" spans="2:10">
      <c r="B83" s="57"/>
      <c r="C83" s="57"/>
      <c r="D83" s="57"/>
      <c r="J83" s="57"/>
    </row>
    <row r="84" spans="2:10">
      <c r="B84" s="57"/>
      <c r="C84" s="57"/>
      <c r="D84" s="57"/>
      <c r="J84" s="57"/>
    </row>
    <row r="85" spans="2:10">
      <c r="B85" s="57"/>
      <c r="C85" s="57"/>
      <c r="D85" s="57"/>
      <c r="J85" s="57"/>
    </row>
    <row r="86" spans="2:10">
      <c r="B86" s="57"/>
      <c r="C86" s="57"/>
      <c r="D86" s="57"/>
      <c r="J86" s="57"/>
    </row>
    <row r="87" spans="2:10">
      <c r="B87" s="57"/>
      <c r="C87" s="57"/>
      <c r="D87" s="57"/>
      <c r="J87" s="57"/>
    </row>
    <row r="88" spans="2:10">
      <c r="B88" s="57"/>
      <c r="C88" s="57"/>
      <c r="D88" s="57"/>
      <c r="J88" s="57"/>
    </row>
    <row r="89" spans="2:10">
      <c r="B89" s="57"/>
      <c r="C89" s="57"/>
      <c r="D89" s="57"/>
      <c r="J89" s="57"/>
    </row>
    <row r="90" spans="2:10">
      <c r="B90" s="57"/>
      <c r="C90" s="57"/>
      <c r="D90" s="57"/>
      <c r="J90" s="57"/>
    </row>
    <row r="91" spans="2:10">
      <c r="B91" s="57"/>
      <c r="C91" s="57"/>
      <c r="D91" s="57"/>
      <c r="J91" s="57"/>
    </row>
    <row r="92" spans="2:10">
      <c r="B92" s="57"/>
      <c r="C92" s="57"/>
      <c r="D92" s="57"/>
      <c r="J92" s="57"/>
    </row>
    <row r="93" spans="2:10">
      <c r="B93" s="57"/>
      <c r="C93" s="57"/>
      <c r="D93" s="57"/>
      <c r="J93" s="57"/>
    </row>
    <row r="94" spans="2:10">
      <c r="B94" s="57"/>
      <c r="C94" s="57"/>
      <c r="D94" s="57"/>
      <c r="J94" s="57"/>
    </row>
    <row r="95" spans="2:10">
      <c r="B95" s="57"/>
      <c r="C95" s="57"/>
      <c r="D95" s="57"/>
      <c r="J95" s="57"/>
    </row>
    <row r="96" spans="2:10">
      <c r="B96" s="57"/>
      <c r="C96" s="57"/>
      <c r="D96" s="57"/>
      <c r="J96" s="57"/>
    </row>
    <row r="97" spans="2:10">
      <c r="B97" s="57"/>
      <c r="C97" s="57"/>
      <c r="D97" s="57"/>
      <c r="J97" s="57"/>
    </row>
    <row r="98" spans="2:10">
      <c r="B98" s="57"/>
      <c r="C98" s="57"/>
      <c r="D98" s="57"/>
      <c r="J98" s="57"/>
    </row>
    <row r="99" spans="2:10">
      <c r="B99" s="57"/>
      <c r="C99" s="57"/>
      <c r="D99" s="57"/>
      <c r="J99" s="57"/>
    </row>
    <row r="100" spans="2:10">
      <c r="B100" s="57"/>
      <c r="C100" s="57"/>
      <c r="D100" s="57"/>
      <c r="J100" s="57"/>
    </row>
    <row r="101" spans="2:10">
      <c r="B101" s="57"/>
      <c r="C101" s="57"/>
      <c r="D101" s="57"/>
      <c r="J101" s="57"/>
    </row>
    <row r="102" spans="2:10">
      <c r="B102" s="57"/>
      <c r="C102" s="57"/>
      <c r="D102" s="57"/>
      <c r="J102" s="57"/>
    </row>
    <row r="103" spans="2:10">
      <c r="B103" s="57"/>
      <c r="C103" s="57"/>
      <c r="D103" s="57"/>
      <c r="J103" s="57"/>
    </row>
    <row r="104" spans="2:10">
      <c r="B104" s="57"/>
      <c r="C104" s="57"/>
      <c r="D104" s="57"/>
      <c r="J104" s="57"/>
    </row>
    <row r="105" spans="2:10">
      <c r="B105" s="57"/>
      <c r="C105" s="57"/>
      <c r="D105" s="57"/>
      <c r="J105" s="57"/>
    </row>
    <row r="106" spans="2:10">
      <c r="B106" s="57"/>
      <c r="C106" s="57"/>
      <c r="D106" s="57"/>
      <c r="J106" s="57"/>
    </row>
    <row r="107" spans="2:10">
      <c r="B107" s="57"/>
      <c r="C107" s="57"/>
      <c r="D107" s="57"/>
      <c r="J107" s="57"/>
    </row>
    <row r="108" spans="2:10">
      <c r="B108" s="57"/>
      <c r="C108" s="57"/>
      <c r="D108" s="57"/>
      <c r="J108" s="57"/>
    </row>
    <row r="109" spans="2:10">
      <c r="B109" s="57"/>
      <c r="C109" s="57"/>
      <c r="D109" s="57"/>
      <c r="J109" s="57"/>
    </row>
    <row r="110" spans="2:10">
      <c r="B110" s="57"/>
      <c r="C110" s="57"/>
      <c r="D110" s="57"/>
      <c r="J110" s="57"/>
    </row>
    <row r="111" spans="2:10">
      <c r="B111" s="57"/>
      <c r="C111" s="57"/>
      <c r="D111" s="57"/>
      <c r="J111" s="57"/>
    </row>
    <row r="112" spans="2:10">
      <c r="B112" s="57"/>
      <c r="C112" s="57"/>
      <c r="D112" s="57"/>
      <c r="J112" s="57"/>
    </row>
    <row r="113" spans="2:10">
      <c r="B113" s="57"/>
      <c r="C113" s="57"/>
      <c r="D113" s="57"/>
      <c r="J113" s="57"/>
    </row>
    <row r="114" spans="2:10">
      <c r="B114" s="57"/>
      <c r="C114" s="57"/>
      <c r="D114" s="57"/>
      <c r="J114" s="57"/>
    </row>
    <row r="115" spans="2:10">
      <c r="B115" s="57"/>
      <c r="C115" s="57"/>
      <c r="D115" s="57"/>
      <c r="J115" s="57"/>
    </row>
    <row r="116" spans="2:10">
      <c r="B116" s="57"/>
      <c r="C116" s="57"/>
      <c r="D116" s="57"/>
      <c r="J116" s="57"/>
    </row>
    <row r="117" spans="2:10">
      <c r="B117" s="57"/>
      <c r="C117" s="57"/>
      <c r="D117" s="57"/>
      <c r="J117" s="57"/>
    </row>
    <row r="118" spans="2:10">
      <c r="B118" s="57"/>
      <c r="C118" s="57"/>
      <c r="D118" s="57"/>
      <c r="J118" s="57"/>
    </row>
    <row r="119" spans="2:10">
      <c r="B119" s="57"/>
      <c r="C119" s="57"/>
      <c r="D119" s="57"/>
      <c r="J119" s="57"/>
    </row>
    <row r="120" spans="2:10">
      <c r="B120" s="57"/>
      <c r="C120" s="57"/>
      <c r="D120" s="57"/>
      <c r="J120" s="57"/>
    </row>
    <row r="121" spans="2:10">
      <c r="B121" s="57"/>
      <c r="C121" s="57"/>
      <c r="D121" s="57"/>
      <c r="J121" s="57"/>
    </row>
    <row r="122" spans="2:10">
      <c r="B122" s="57"/>
      <c r="C122" s="57"/>
      <c r="D122" s="57"/>
      <c r="J122" s="57"/>
    </row>
    <row r="123" spans="2:10">
      <c r="B123" s="57"/>
      <c r="C123" s="57"/>
      <c r="D123" s="57"/>
      <c r="J123" s="57"/>
    </row>
    <row r="124" spans="2:10">
      <c r="B124" s="57"/>
      <c r="C124" s="57"/>
      <c r="D124" s="57"/>
      <c r="J124" s="57"/>
    </row>
    <row r="125" spans="2:10">
      <c r="B125" s="57"/>
      <c r="C125" s="57"/>
      <c r="D125" s="57"/>
      <c r="J125" s="57"/>
    </row>
    <row r="126" spans="2:10">
      <c r="B126" s="57"/>
      <c r="C126" s="57"/>
      <c r="D126" s="57"/>
      <c r="J126" s="57"/>
    </row>
    <row r="127" spans="2:10">
      <c r="B127" s="57"/>
      <c r="C127" s="57"/>
      <c r="D127" s="57"/>
      <c r="J127" s="57"/>
    </row>
    <row r="128" spans="2:10">
      <c r="B128" s="57"/>
      <c r="C128" s="57"/>
      <c r="D128" s="57"/>
      <c r="J128" s="57"/>
    </row>
    <row r="129" spans="2:10">
      <c r="B129" s="57"/>
      <c r="C129" s="57"/>
      <c r="D129" s="57"/>
      <c r="J129" s="57"/>
    </row>
    <row r="130" spans="2:10">
      <c r="B130" s="57"/>
      <c r="C130" s="57"/>
      <c r="D130" s="57"/>
      <c r="J130" s="57"/>
    </row>
    <row r="131" spans="2:10">
      <c r="B131" s="57"/>
      <c r="C131" s="57"/>
      <c r="D131" s="57"/>
      <c r="J131" s="57"/>
    </row>
    <row r="132" spans="2:10">
      <c r="B132" s="57"/>
      <c r="C132" s="57"/>
      <c r="D132" s="57"/>
      <c r="J132" s="57"/>
    </row>
    <row r="133" spans="2:10">
      <c r="B133" s="57"/>
      <c r="C133" s="57"/>
      <c r="D133" s="57"/>
      <c r="J133" s="57"/>
    </row>
    <row r="134" spans="2:10">
      <c r="B134" s="57"/>
      <c r="C134" s="57"/>
      <c r="D134" s="57"/>
      <c r="J134" s="57"/>
    </row>
    <row r="135" spans="2:10">
      <c r="B135" s="57"/>
      <c r="C135" s="57"/>
      <c r="D135" s="57"/>
      <c r="J135" s="57"/>
    </row>
  </sheetData>
  <mergeCells count="47">
    <mergeCell ref="B5:C5"/>
    <mergeCell ref="E5:I5"/>
    <mergeCell ref="J5:K5"/>
    <mergeCell ref="L5:O5"/>
    <mergeCell ref="A1:B1"/>
    <mergeCell ref="A2:O2"/>
    <mergeCell ref="B4:C4"/>
    <mergeCell ref="E4:I4"/>
    <mergeCell ref="J4:K4"/>
    <mergeCell ref="L4:O4"/>
    <mergeCell ref="N3:O3"/>
    <mergeCell ref="B6:C6"/>
    <mergeCell ref="E6:I6"/>
    <mergeCell ref="L6:O6"/>
    <mergeCell ref="A7:A10"/>
    <mergeCell ref="B7:I10"/>
    <mergeCell ref="J7:K7"/>
    <mergeCell ref="L7:O7"/>
    <mergeCell ref="J8:K8"/>
    <mergeCell ref="L8:O8"/>
    <mergeCell ref="J9:K9"/>
    <mergeCell ref="B24:C24"/>
    <mergeCell ref="E24:I24"/>
    <mergeCell ref="J24:K24"/>
    <mergeCell ref="L24:O24"/>
    <mergeCell ref="L9:O9"/>
    <mergeCell ref="J10:K10"/>
    <mergeCell ref="L10:O10"/>
    <mergeCell ref="A21:O21"/>
    <mergeCell ref="B23:C23"/>
    <mergeCell ref="E23:I23"/>
    <mergeCell ref="J23:K23"/>
    <mergeCell ref="L23:O23"/>
    <mergeCell ref="N22:O22"/>
    <mergeCell ref="B25:C25"/>
    <mergeCell ref="E25:I25"/>
    <mergeCell ref="L25:O25"/>
    <mergeCell ref="A26:A29"/>
    <mergeCell ref="B26:I29"/>
    <mergeCell ref="J26:K26"/>
    <mergeCell ref="L26:O26"/>
    <mergeCell ref="J27:K27"/>
    <mergeCell ref="L27:O27"/>
    <mergeCell ref="J28:K28"/>
    <mergeCell ref="L28:O28"/>
    <mergeCell ref="J29:K29"/>
    <mergeCell ref="L29:O29"/>
  </mergeCells>
  <phoneticPr fontId="31" type="noConversion"/>
  <printOptions horizontalCentered="1"/>
  <pageMargins left="0.118000000715256" right="0.118000000715256" top="0.39300000667571999" bottom="7.8000001609325395E-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115" zoomScaleNormal="115" workbookViewId="0">
      <selection activeCell="H7" sqref="H7"/>
    </sheetView>
  </sheetViews>
  <sheetFormatPr defaultColWidth="10" defaultRowHeight="14.25"/>
  <cols>
    <col min="1" max="1" width="10" customWidth="1"/>
    <col min="2" max="2" width="32.5" customWidth="1"/>
    <col min="3" max="3" width="6.75" customWidth="1"/>
    <col min="4" max="4" width="9.5" customWidth="1"/>
    <col min="5" max="5" width="10.25" customWidth="1"/>
  </cols>
  <sheetData>
    <row r="1" spans="1:5" ht="16.350000000000001" customHeight="1">
      <c r="A1" s="61" t="s">
        <v>27</v>
      </c>
      <c r="B1" s="2"/>
      <c r="C1" s="2"/>
      <c r="D1" s="2"/>
      <c r="E1" s="2"/>
    </row>
    <row r="2" spans="1:5">
      <c r="A2" s="67" t="s">
        <v>28</v>
      </c>
      <c r="B2" s="67"/>
      <c r="C2" s="67"/>
      <c r="D2" s="67"/>
      <c r="E2" s="67"/>
    </row>
    <row r="3" spans="1:5">
      <c r="A3" s="67"/>
      <c r="B3" s="67"/>
      <c r="C3" s="67"/>
      <c r="D3" s="67"/>
      <c r="E3" s="67"/>
    </row>
    <row r="4" spans="1:5" ht="20.65" customHeight="1">
      <c r="A4" s="2"/>
      <c r="B4" s="2"/>
      <c r="C4" s="2"/>
      <c r="D4" s="2"/>
      <c r="E4" s="25" t="s">
        <v>2</v>
      </c>
    </row>
    <row r="5" spans="1:5" ht="34.5" customHeight="1">
      <c r="A5" s="65" t="s">
        <v>29</v>
      </c>
      <c r="B5" s="65"/>
      <c r="C5" s="65" t="s">
        <v>30</v>
      </c>
      <c r="D5" s="65"/>
      <c r="E5" s="65"/>
    </row>
    <row r="6" spans="1:5" ht="29.25" customHeight="1">
      <c r="A6" s="41" t="s">
        <v>31</v>
      </c>
      <c r="B6" s="41" t="s">
        <v>32</v>
      </c>
      <c r="C6" s="41" t="s">
        <v>33</v>
      </c>
      <c r="D6" s="41" t="s">
        <v>34</v>
      </c>
      <c r="E6" s="41" t="s">
        <v>35</v>
      </c>
    </row>
    <row r="7" spans="1:5" ht="18.95" customHeight="1">
      <c r="A7" s="66" t="s">
        <v>7</v>
      </c>
      <c r="B7" s="66"/>
      <c r="C7" s="10">
        <f>SUM(C8,C15,C20,C24)</f>
        <v>7469.0700000000006</v>
      </c>
      <c r="D7" s="10">
        <f t="shared" ref="D7" si="0">SUM(D8,D15,D20,D24)</f>
        <v>5961.3600000000006</v>
      </c>
      <c r="E7" s="10">
        <f>SUM(E8,E15,E20,E24)</f>
        <v>1507.71</v>
      </c>
    </row>
    <row r="8" spans="1:5" ht="18.95" customHeight="1">
      <c r="A8" s="11" t="s">
        <v>36</v>
      </c>
      <c r="B8" s="15" t="s">
        <v>14</v>
      </c>
      <c r="C8" s="10">
        <f t="shared" ref="C8:E8" si="1">SUM(C9,C13)</f>
        <v>5607.17</v>
      </c>
      <c r="D8" s="10">
        <f t="shared" si="1"/>
        <v>4099.46</v>
      </c>
      <c r="E8" s="10">
        <f t="shared" si="1"/>
        <v>1507.71</v>
      </c>
    </row>
    <row r="9" spans="1:5" ht="18.95" customHeight="1">
      <c r="A9" s="8" t="s">
        <v>37</v>
      </c>
      <c r="B9" s="16" t="s">
        <v>38</v>
      </c>
      <c r="C9" s="10">
        <f>4733.76+19.38</f>
        <v>4753.1400000000003</v>
      </c>
      <c r="D9" s="10">
        <v>4099.46</v>
      </c>
      <c r="E9" s="10">
        <f>634.3+19.38</f>
        <v>653.67999999999995</v>
      </c>
    </row>
    <row r="10" spans="1:5" ht="18.95" customHeight="1">
      <c r="A10" s="8" t="s">
        <v>39</v>
      </c>
      <c r="B10" s="16" t="s">
        <v>40</v>
      </c>
      <c r="C10" s="10">
        <v>36.229999999999997</v>
      </c>
      <c r="D10" s="10">
        <v>7.23</v>
      </c>
      <c r="E10" s="10">
        <v>29</v>
      </c>
    </row>
    <row r="11" spans="1:5" ht="18.95" customHeight="1">
      <c r="A11" s="8" t="s">
        <v>41</v>
      </c>
      <c r="B11" s="16" t="s">
        <v>42</v>
      </c>
      <c r="C11" s="10">
        <v>212.55</v>
      </c>
      <c r="D11" s="10">
        <v>114.55</v>
      </c>
      <c r="E11" s="10">
        <v>98</v>
      </c>
    </row>
    <row r="12" spans="1:5" ht="18.95" customHeight="1">
      <c r="A12" s="8" t="s">
        <v>43</v>
      </c>
      <c r="B12" s="16" t="s">
        <v>44</v>
      </c>
      <c r="C12" s="10">
        <f>4484.98+19.38</f>
        <v>4504.3599999999997</v>
      </c>
      <c r="D12" s="10">
        <v>3977.68</v>
      </c>
      <c r="E12" s="10">
        <f>507.3+19.38</f>
        <v>526.68000000000006</v>
      </c>
    </row>
    <row r="13" spans="1:5" ht="18.95" customHeight="1">
      <c r="A13" s="8" t="s">
        <v>45</v>
      </c>
      <c r="B13" s="16" t="s">
        <v>46</v>
      </c>
      <c r="C13" s="10">
        <f>300+554.03</f>
        <v>854.03</v>
      </c>
      <c r="D13" s="10"/>
      <c r="E13" s="10">
        <f>300+554.03</f>
        <v>854.03</v>
      </c>
    </row>
    <row r="14" spans="1:5" ht="18.95" customHeight="1">
      <c r="A14" s="8" t="s">
        <v>47</v>
      </c>
      <c r="B14" s="16" t="s">
        <v>48</v>
      </c>
      <c r="C14" s="10">
        <f>300+554.03</f>
        <v>854.03</v>
      </c>
      <c r="D14" s="10"/>
      <c r="E14" s="10">
        <f>300+554.03</f>
        <v>854.03</v>
      </c>
    </row>
    <row r="15" spans="1:5" ht="18.95" customHeight="1">
      <c r="A15" s="11" t="s">
        <v>49</v>
      </c>
      <c r="B15" s="15" t="s">
        <v>16</v>
      </c>
      <c r="C15" s="10">
        <v>1130.1600000000001</v>
      </c>
      <c r="D15" s="10">
        <v>1130.1600000000001</v>
      </c>
      <c r="E15" s="10"/>
    </row>
    <row r="16" spans="1:5" ht="18.95" customHeight="1">
      <c r="A16" s="8" t="s">
        <v>50</v>
      </c>
      <c r="B16" s="16" t="s">
        <v>51</v>
      </c>
      <c r="C16" s="10">
        <v>1130.1600000000001</v>
      </c>
      <c r="D16" s="10">
        <v>1130.1600000000001</v>
      </c>
      <c r="E16" s="10"/>
    </row>
    <row r="17" spans="1:5" ht="18.95" customHeight="1">
      <c r="A17" s="8" t="s">
        <v>52</v>
      </c>
      <c r="B17" s="16" t="s">
        <v>53</v>
      </c>
      <c r="C17" s="10">
        <v>356.5</v>
      </c>
      <c r="D17" s="10">
        <v>356.5</v>
      </c>
      <c r="E17" s="10"/>
    </row>
    <row r="18" spans="1:5" ht="18.95" customHeight="1">
      <c r="A18" s="8" t="s">
        <v>54</v>
      </c>
      <c r="B18" s="16" t="s">
        <v>55</v>
      </c>
      <c r="C18" s="10">
        <v>178.25</v>
      </c>
      <c r="D18" s="10">
        <v>178.25</v>
      </c>
      <c r="E18" s="10"/>
    </row>
    <row r="19" spans="1:5" ht="18.95" customHeight="1">
      <c r="A19" s="8" t="s">
        <v>56</v>
      </c>
      <c r="B19" s="16" t="s">
        <v>57</v>
      </c>
      <c r="C19" s="10">
        <v>595.41</v>
      </c>
      <c r="D19" s="10">
        <v>595.41</v>
      </c>
      <c r="E19" s="10"/>
    </row>
    <row r="20" spans="1:5" ht="18.95" customHeight="1">
      <c r="A20" s="11" t="s">
        <v>58</v>
      </c>
      <c r="B20" s="15" t="s">
        <v>18</v>
      </c>
      <c r="C20" s="10">
        <v>296.81</v>
      </c>
      <c r="D20" s="10">
        <v>296.81</v>
      </c>
      <c r="E20" s="10"/>
    </row>
    <row r="21" spans="1:5" ht="18.95" customHeight="1">
      <c r="A21" s="8" t="s">
        <v>59</v>
      </c>
      <c r="B21" s="16" t="s">
        <v>60</v>
      </c>
      <c r="C21" s="10">
        <v>296.81</v>
      </c>
      <c r="D21" s="10">
        <v>296.81</v>
      </c>
      <c r="E21" s="10"/>
    </row>
    <row r="22" spans="1:5" ht="18.95" customHeight="1">
      <c r="A22" s="8" t="s">
        <v>61</v>
      </c>
      <c r="B22" s="16" t="s">
        <v>62</v>
      </c>
      <c r="C22" s="10">
        <v>222.19</v>
      </c>
      <c r="D22" s="10">
        <v>222.19</v>
      </c>
      <c r="E22" s="10"/>
    </row>
    <row r="23" spans="1:5" ht="18.95" customHeight="1">
      <c r="A23" s="8" t="s">
        <v>63</v>
      </c>
      <c r="B23" s="16" t="s">
        <v>64</v>
      </c>
      <c r="C23" s="10">
        <v>74.62</v>
      </c>
      <c r="D23" s="10">
        <v>74.62</v>
      </c>
      <c r="E23" s="10"/>
    </row>
    <row r="24" spans="1:5" ht="18.95" customHeight="1">
      <c r="A24" s="11" t="s">
        <v>65</v>
      </c>
      <c r="B24" s="15" t="s">
        <v>19</v>
      </c>
      <c r="C24" s="10">
        <v>434.93</v>
      </c>
      <c r="D24" s="10">
        <v>434.93</v>
      </c>
      <c r="E24" s="10"/>
    </row>
    <row r="25" spans="1:5" ht="18.95" customHeight="1">
      <c r="A25" s="8" t="s">
        <v>66</v>
      </c>
      <c r="B25" s="16" t="s">
        <v>67</v>
      </c>
      <c r="C25" s="10">
        <v>434.93</v>
      </c>
      <c r="D25" s="10">
        <v>434.93</v>
      </c>
      <c r="E25" s="10"/>
    </row>
    <row r="26" spans="1:5" ht="18.95" customHeight="1">
      <c r="A26" s="8" t="s">
        <v>68</v>
      </c>
      <c r="B26" s="16" t="s">
        <v>69</v>
      </c>
      <c r="C26" s="10">
        <v>408.5</v>
      </c>
      <c r="D26" s="10">
        <v>408.5</v>
      </c>
      <c r="E26" s="10"/>
    </row>
    <row r="27" spans="1:5" ht="18.95" customHeight="1">
      <c r="A27" s="8" t="s">
        <v>70</v>
      </c>
      <c r="B27" s="16" t="s">
        <v>71</v>
      </c>
      <c r="C27" s="10">
        <v>26.43</v>
      </c>
      <c r="D27" s="10">
        <v>26.43</v>
      </c>
      <c r="E27" s="10"/>
    </row>
    <row r="28" spans="1:5" ht="23.25" customHeight="1">
      <c r="A28" s="42"/>
      <c r="B28" s="2"/>
      <c r="C28" s="2"/>
      <c r="D28" s="2"/>
      <c r="E28" s="2"/>
    </row>
  </sheetData>
  <mergeCells count="4">
    <mergeCell ref="A5:B5"/>
    <mergeCell ref="C5:E5"/>
    <mergeCell ref="A7:B7"/>
    <mergeCell ref="A2:E3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115" zoomScaleNormal="115" workbookViewId="0">
      <selection activeCell="H12" sqref="H12"/>
    </sheetView>
  </sheetViews>
  <sheetFormatPr defaultColWidth="10" defaultRowHeight="14.25"/>
  <cols>
    <col min="1" max="1" width="9.5" customWidth="1"/>
    <col min="2" max="2" width="28.125" customWidth="1"/>
    <col min="3" max="3" width="7.5" customWidth="1"/>
    <col min="4" max="4" width="9.5" customWidth="1"/>
    <col min="5" max="5" width="13.875" customWidth="1"/>
  </cols>
  <sheetData>
    <row r="1" spans="1:5" ht="18.2" customHeight="1">
      <c r="A1" s="61" t="s">
        <v>72</v>
      </c>
      <c r="B1" s="30"/>
      <c r="C1" s="30"/>
      <c r="D1" s="30"/>
      <c r="E1" s="30"/>
    </row>
    <row r="2" spans="1:5" ht="16.350000000000001" customHeight="1">
      <c r="A2" s="68" t="s">
        <v>73</v>
      </c>
      <c r="B2" s="68"/>
      <c r="C2" s="68"/>
      <c r="D2" s="68"/>
      <c r="E2" s="68"/>
    </row>
    <row r="3" spans="1:5" ht="11.25" customHeight="1">
      <c r="A3" s="69" t="s">
        <v>74</v>
      </c>
      <c r="B3" s="69"/>
      <c r="C3" s="69"/>
      <c r="D3" s="69"/>
      <c r="E3" s="69"/>
    </row>
    <row r="4" spans="1:5" ht="11.25" customHeight="1">
      <c r="A4" s="30"/>
      <c r="B4" s="30"/>
      <c r="C4" s="30"/>
      <c r="D4" s="30"/>
      <c r="E4" s="25" t="s">
        <v>2</v>
      </c>
    </row>
    <row r="5" spans="1:5" ht="13.5" customHeight="1">
      <c r="A5" s="70" t="s">
        <v>75</v>
      </c>
      <c r="B5" s="70"/>
      <c r="C5" s="70" t="s">
        <v>76</v>
      </c>
      <c r="D5" s="70"/>
      <c r="E5" s="70"/>
    </row>
    <row r="6" spans="1:5" ht="13.5" customHeight="1">
      <c r="A6" s="40" t="s">
        <v>77</v>
      </c>
      <c r="B6" s="40" t="s">
        <v>32</v>
      </c>
      <c r="C6" s="40" t="s">
        <v>78</v>
      </c>
      <c r="D6" s="40" t="s">
        <v>79</v>
      </c>
      <c r="E6" s="40" t="s">
        <v>80</v>
      </c>
    </row>
    <row r="7" spans="1:5" ht="11.25" customHeight="1">
      <c r="A7" s="71" t="s">
        <v>7</v>
      </c>
      <c r="B7" s="71"/>
      <c r="C7" s="18">
        <v>5961.36</v>
      </c>
      <c r="D7" s="18">
        <v>5301.56</v>
      </c>
      <c r="E7" s="18">
        <v>659.8</v>
      </c>
    </row>
    <row r="8" spans="1:5" ht="11.25" customHeight="1">
      <c r="A8" s="19" t="s">
        <v>81</v>
      </c>
      <c r="B8" s="20" t="s">
        <v>82</v>
      </c>
      <c r="C8" s="21">
        <v>4659.28</v>
      </c>
      <c r="D8" s="21">
        <v>4659.28</v>
      </c>
      <c r="E8" s="21"/>
    </row>
    <row r="9" spans="1:5" ht="11.25" customHeight="1">
      <c r="A9" s="23" t="s">
        <v>83</v>
      </c>
      <c r="B9" s="24" t="s">
        <v>84</v>
      </c>
      <c r="C9" s="21">
        <v>1244.67</v>
      </c>
      <c r="D9" s="21">
        <v>1244.67</v>
      </c>
      <c r="E9" s="21"/>
    </row>
    <row r="10" spans="1:5" ht="11.25" customHeight="1">
      <c r="A10" s="23" t="s">
        <v>85</v>
      </c>
      <c r="B10" s="24" t="s">
        <v>86</v>
      </c>
      <c r="C10" s="21">
        <v>186.67</v>
      </c>
      <c r="D10" s="21">
        <v>186.67</v>
      </c>
      <c r="E10" s="21"/>
    </row>
    <row r="11" spans="1:5" ht="11.25" customHeight="1">
      <c r="A11" s="23" t="s">
        <v>87</v>
      </c>
      <c r="B11" s="24" t="s">
        <v>88</v>
      </c>
      <c r="C11" s="21">
        <v>1999.31</v>
      </c>
      <c r="D11" s="21">
        <v>1999.31</v>
      </c>
      <c r="E11" s="21"/>
    </row>
    <row r="12" spans="1:5" ht="11.25" customHeight="1">
      <c r="A12" s="23" t="s">
        <v>89</v>
      </c>
      <c r="B12" s="24" t="s">
        <v>90</v>
      </c>
      <c r="C12" s="21">
        <v>356.5</v>
      </c>
      <c r="D12" s="21">
        <v>356.5</v>
      </c>
      <c r="E12" s="21"/>
    </row>
    <row r="13" spans="1:5" ht="11.25" customHeight="1">
      <c r="A13" s="23" t="s">
        <v>91</v>
      </c>
      <c r="B13" s="24" t="s">
        <v>92</v>
      </c>
      <c r="C13" s="21">
        <v>178.25</v>
      </c>
      <c r="D13" s="21">
        <v>178.25</v>
      </c>
      <c r="E13" s="21"/>
    </row>
    <row r="14" spans="1:5" ht="11.25" customHeight="1">
      <c r="A14" s="23" t="s">
        <v>93</v>
      </c>
      <c r="B14" s="24" t="s">
        <v>94</v>
      </c>
      <c r="C14" s="21">
        <v>189.39</v>
      </c>
      <c r="D14" s="21">
        <v>189.39</v>
      </c>
      <c r="E14" s="21"/>
    </row>
    <row r="15" spans="1:5" ht="11.25" customHeight="1">
      <c r="A15" s="23" t="s">
        <v>95</v>
      </c>
      <c r="B15" s="24" t="s">
        <v>96</v>
      </c>
      <c r="C15" s="21">
        <v>46.79</v>
      </c>
      <c r="D15" s="21">
        <v>46.79</v>
      </c>
      <c r="E15" s="21"/>
    </row>
    <row r="16" spans="1:5" ht="11.25" customHeight="1">
      <c r="A16" s="23" t="s">
        <v>97</v>
      </c>
      <c r="B16" s="24" t="s">
        <v>98</v>
      </c>
      <c r="C16" s="21">
        <v>408.5</v>
      </c>
      <c r="D16" s="21">
        <v>408.5</v>
      </c>
      <c r="E16" s="21"/>
    </row>
    <row r="17" spans="1:5" ht="11.25" customHeight="1">
      <c r="A17" s="23" t="s">
        <v>99</v>
      </c>
      <c r="B17" s="24" t="s">
        <v>100</v>
      </c>
      <c r="C17" s="21">
        <v>49.2</v>
      </c>
      <c r="D17" s="21">
        <v>49.2</v>
      </c>
      <c r="E17" s="21"/>
    </row>
    <row r="18" spans="1:5" ht="11.25" customHeight="1">
      <c r="A18" s="19" t="s">
        <v>101</v>
      </c>
      <c r="B18" s="20" t="s">
        <v>102</v>
      </c>
      <c r="C18" s="21">
        <v>657.5</v>
      </c>
      <c r="D18" s="21">
        <v>9.7200000000000006</v>
      </c>
      <c r="E18" s="21">
        <v>647.77</v>
      </c>
    </row>
    <row r="19" spans="1:5" ht="11.25" customHeight="1">
      <c r="A19" s="23" t="s">
        <v>103</v>
      </c>
      <c r="B19" s="24" t="s">
        <v>104</v>
      </c>
      <c r="C19" s="21">
        <v>47.23</v>
      </c>
      <c r="D19" s="21"/>
      <c r="E19" s="21">
        <v>47.23</v>
      </c>
    </row>
    <row r="20" spans="1:5" ht="11.25" customHeight="1">
      <c r="A20" s="23" t="s">
        <v>105</v>
      </c>
      <c r="B20" s="24" t="s">
        <v>106</v>
      </c>
      <c r="C20" s="21">
        <v>20</v>
      </c>
      <c r="D20" s="21"/>
      <c r="E20" s="21">
        <v>20</v>
      </c>
    </row>
    <row r="21" spans="1:5" ht="11.25" customHeight="1">
      <c r="A21" s="23" t="s">
        <v>107</v>
      </c>
      <c r="B21" s="24" t="s">
        <v>108</v>
      </c>
      <c r="C21" s="21">
        <v>5</v>
      </c>
      <c r="D21" s="21"/>
      <c r="E21" s="21">
        <v>5</v>
      </c>
    </row>
    <row r="22" spans="1:5" ht="11.25" customHeight="1">
      <c r="A22" s="23" t="s">
        <v>109</v>
      </c>
      <c r="B22" s="24" t="s">
        <v>110</v>
      </c>
      <c r="C22" s="21">
        <v>18</v>
      </c>
      <c r="D22" s="21"/>
      <c r="E22" s="21">
        <v>18</v>
      </c>
    </row>
    <row r="23" spans="1:5" ht="11.25" customHeight="1">
      <c r="A23" s="23" t="s">
        <v>111</v>
      </c>
      <c r="B23" s="24" t="s">
        <v>112</v>
      </c>
      <c r="C23" s="21">
        <v>15</v>
      </c>
      <c r="D23" s="21"/>
      <c r="E23" s="21">
        <v>15</v>
      </c>
    </row>
    <row r="24" spans="1:5" ht="11.25" customHeight="1">
      <c r="A24" s="23" t="s">
        <v>113</v>
      </c>
      <c r="B24" s="24" t="s">
        <v>114</v>
      </c>
      <c r="C24" s="21">
        <v>4</v>
      </c>
      <c r="D24" s="21"/>
      <c r="E24" s="21">
        <v>4</v>
      </c>
    </row>
    <row r="25" spans="1:5" ht="11.25" customHeight="1">
      <c r="A25" s="23" t="s">
        <v>115</v>
      </c>
      <c r="B25" s="24" t="s">
        <v>116</v>
      </c>
      <c r="C25" s="21">
        <v>45</v>
      </c>
      <c r="D25" s="21"/>
      <c r="E25" s="21">
        <v>45</v>
      </c>
    </row>
    <row r="26" spans="1:5" ht="11.25" customHeight="1">
      <c r="A26" s="23" t="s">
        <v>117</v>
      </c>
      <c r="B26" s="24" t="s">
        <v>118</v>
      </c>
      <c r="C26" s="21">
        <v>35</v>
      </c>
      <c r="D26" s="21"/>
      <c r="E26" s="21">
        <v>35</v>
      </c>
    </row>
    <row r="27" spans="1:5" ht="11.25" customHeight="1">
      <c r="A27" s="23" t="s">
        <v>119</v>
      </c>
      <c r="B27" s="24" t="s">
        <v>120</v>
      </c>
      <c r="C27" s="21">
        <v>33.729999999999997</v>
      </c>
      <c r="D27" s="21"/>
      <c r="E27" s="21">
        <v>33.729999999999997</v>
      </c>
    </row>
    <row r="28" spans="1:5" ht="11.25" customHeight="1">
      <c r="A28" s="23" t="s">
        <v>121</v>
      </c>
      <c r="B28" s="24" t="s">
        <v>122</v>
      </c>
      <c r="C28" s="21">
        <v>13</v>
      </c>
      <c r="D28" s="21"/>
      <c r="E28" s="21">
        <v>13</v>
      </c>
    </row>
    <row r="29" spans="1:5" ht="11.25" customHeight="1">
      <c r="A29" s="23" t="s">
        <v>123</v>
      </c>
      <c r="B29" s="24" t="s">
        <v>124</v>
      </c>
      <c r="C29" s="21">
        <v>0.91</v>
      </c>
      <c r="D29" s="21"/>
      <c r="E29" s="21">
        <v>0.91</v>
      </c>
    </row>
    <row r="30" spans="1:5" ht="11.25" customHeight="1">
      <c r="A30" s="23" t="s">
        <v>125</v>
      </c>
      <c r="B30" s="24" t="s">
        <v>126</v>
      </c>
      <c r="C30" s="21">
        <v>56.42</v>
      </c>
      <c r="D30" s="21"/>
      <c r="E30" s="21">
        <v>56.42</v>
      </c>
    </row>
    <row r="31" spans="1:5" ht="11.25" customHeight="1">
      <c r="A31" s="23" t="s">
        <v>127</v>
      </c>
      <c r="B31" s="24" t="s">
        <v>128</v>
      </c>
      <c r="C31" s="21">
        <v>14</v>
      </c>
      <c r="D31" s="21"/>
      <c r="E31" s="21">
        <v>14</v>
      </c>
    </row>
    <row r="32" spans="1:5" ht="11.25" customHeight="1">
      <c r="A32" s="23" t="s">
        <v>129</v>
      </c>
      <c r="B32" s="24" t="s">
        <v>130</v>
      </c>
      <c r="C32" s="21">
        <v>68.3</v>
      </c>
      <c r="D32" s="21"/>
      <c r="E32" s="21">
        <v>68.3</v>
      </c>
    </row>
    <row r="33" spans="1:5" ht="11.25" customHeight="1">
      <c r="A33" s="23" t="s">
        <v>131</v>
      </c>
      <c r="B33" s="24" t="s">
        <v>132</v>
      </c>
      <c r="C33" s="21">
        <v>44.56</v>
      </c>
      <c r="D33" s="21"/>
      <c r="E33" s="21">
        <v>44.56</v>
      </c>
    </row>
    <row r="34" spans="1:5" ht="11.25" customHeight="1">
      <c r="A34" s="23" t="s">
        <v>133</v>
      </c>
      <c r="B34" s="24" t="s">
        <v>134</v>
      </c>
      <c r="C34" s="21">
        <v>77.98</v>
      </c>
      <c r="D34" s="21"/>
      <c r="E34" s="21">
        <v>77.98</v>
      </c>
    </row>
    <row r="35" spans="1:5" ht="11.25" customHeight="1">
      <c r="A35" s="23" t="s">
        <v>135</v>
      </c>
      <c r="B35" s="24" t="s">
        <v>136</v>
      </c>
      <c r="C35" s="21">
        <v>2.41</v>
      </c>
      <c r="D35" s="21"/>
      <c r="E35" s="21">
        <v>2.41</v>
      </c>
    </row>
    <row r="36" spans="1:5" ht="11.25" customHeight="1">
      <c r="A36" s="23" t="s">
        <v>137</v>
      </c>
      <c r="B36" s="24" t="s">
        <v>138</v>
      </c>
      <c r="C36" s="21">
        <v>11.04</v>
      </c>
      <c r="D36" s="21"/>
      <c r="E36" s="21">
        <v>11.04</v>
      </c>
    </row>
    <row r="37" spans="1:5" ht="11.25" customHeight="1">
      <c r="A37" s="23" t="s">
        <v>139</v>
      </c>
      <c r="B37" s="24" t="s">
        <v>140</v>
      </c>
      <c r="C37" s="21">
        <v>4.95</v>
      </c>
      <c r="D37" s="21"/>
      <c r="E37" s="21">
        <v>4.95</v>
      </c>
    </row>
    <row r="38" spans="1:5" ht="11.25" customHeight="1">
      <c r="A38" s="23" t="s">
        <v>141</v>
      </c>
      <c r="B38" s="24" t="s">
        <v>142</v>
      </c>
      <c r="C38" s="21">
        <v>140.96</v>
      </c>
      <c r="D38" s="21">
        <v>9.7200000000000006</v>
      </c>
      <c r="E38" s="21">
        <v>131.24</v>
      </c>
    </row>
    <row r="39" spans="1:5" ht="11.25" customHeight="1">
      <c r="A39" s="19" t="s">
        <v>143</v>
      </c>
      <c r="B39" s="20" t="s">
        <v>144</v>
      </c>
      <c r="C39" s="21">
        <v>632.55999999999995</v>
      </c>
      <c r="D39" s="21">
        <v>632.55999999999995</v>
      </c>
      <c r="E39" s="21"/>
    </row>
    <row r="40" spans="1:5" ht="11.25" customHeight="1">
      <c r="A40" s="23" t="s">
        <v>145</v>
      </c>
      <c r="B40" s="24" t="s">
        <v>146</v>
      </c>
      <c r="C40" s="21">
        <v>570.26</v>
      </c>
      <c r="D40" s="21">
        <v>570.26</v>
      </c>
      <c r="E40" s="21"/>
    </row>
    <row r="41" spans="1:5" ht="11.25" customHeight="1">
      <c r="A41" s="23" t="s">
        <v>147</v>
      </c>
      <c r="B41" s="24" t="s">
        <v>148</v>
      </c>
      <c r="C41" s="21">
        <v>57.68</v>
      </c>
      <c r="D41" s="21">
        <v>57.68</v>
      </c>
      <c r="E41" s="21"/>
    </row>
    <row r="42" spans="1:5" ht="11.25" customHeight="1">
      <c r="A42" s="23" t="s">
        <v>149</v>
      </c>
      <c r="B42" s="24" t="s">
        <v>150</v>
      </c>
      <c r="C42" s="21">
        <v>4.62</v>
      </c>
      <c r="D42" s="21">
        <v>4.62</v>
      </c>
      <c r="E42" s="21"/>
    </row>
    <row r="43" spans="1:5" ht="11.25" customHeight="1">
      <c r="A43" s="19" t="s">
        <v>151</v>
      </c>
      <c r="B43" s="20" t="s">
        <v>152</v>
      </c>
      <c r="C43" s="21">
        <v>12.02</v>
      </c>
      <c r="D43" s="21"/>
      <c r="E43" s="21">
        <v>12.02</v>
      </c>
    </row>
    <row r="44" spans="1:5" ht="11.25" customHeight="1">
      <c r="A44" s="23" t="s">
        <v>153</v>
      </c>
      <c r="B44" s="24" t="s">
        <v>154</v>
      </c>
      <c r="C44" s="21">
        <v>12.02</v>
      </c>
      <c r="D44" s="21"/>
      <c r="E44" s="21">
        <v>12.02</v>
      </c>
    </row>
    <row r="45" spans="1:5" ht="11.25" customHeight="1"/>
  </sheetData>
  <mergeCells count="5">
    <mergeCell ref="A2:E2"/>
    <mergeCell ref="A3:E3"/>
    <mergeCell ref="A5:B5"/>
    <mergeCell ref="C5:E5"/>
    <mergeCell ref="A7:B7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="115" zoomScaleNormal="115" workbookViewId="0">
      <selection activeCell="F9" sqref="F9"/>
    </sheetView>
  </sheetViews>
  <sheetFormatPr defaultColWidth="10" defaultRowHeight="14.25"/>
  <cols>
    <col min="1" max="1" width="15.25" customWidth="1"/>
    <col min="2" max="2" width="28.625" customWidth="1"/>
    <col min="3" max="3" width="21.75" customWidth="1"/>
  </cols>
  <sheetData>
    <row r="1" spans="1:3" ht="16.350000000000001" customHeight="1">
      <c r="A1" s="61" t="s">
        <v>155</v>
      </c>
    </row>
    <row r="2" spans="1:3" ht="16.350000000000001" customHeight="1"/>
    <row r="3" spans="1:3" ht="33" customHeight="1">
      <c r="A3" s="67" t="s">
        <v>73</v>
      </c>
      <c r="B3" s="67"/>
      <c r="C3" s="67"/>
    </row>
    <row r="4" spans="1:3" ht="19.5" customHeight="1">
      <c r="A4" s="72" t="s">
        <v>156</v>
      </c>
      <c r="B4" s="72"/>
      <c r="C4" s="72"/>
    </row>
    <row r="5" spans="1:3" ht="19.899999999999999" customHeight="1">
      <c r="C5" s="4" t="s">
        <v>2</v>
      </c>
    </row>
    <row r="6" spans="1:3" ht="16.5" customHeight="1">
      <c r="A6" s="73" t="s">
        <v>157</v>
      </c>
      <c r="B6" s="74"/>
      <c r="C6" s="76" t="s">
        <v>158</v>
      </c>
    </row>
    <row r="7" spans="1:3" ht="16.5" customHeight="1">
      <c r="A7" s="5" t="s">
        <v>77</v>
      </c>
      <c r="B7" s="5" t="s">
        <v>32</v>
      </c>
      <c r="C7" s="77"/>
    </row>
    <row r="8" spans="1:3" ht="16.5" customHeight="1">
      <c r="A8" s="75" t="s">
        <v>7</v>
      </c>
      <c r="B8" s="75"/>
      <c r="C8" s="37">
        <v>5961.36</v>
      </c>
    </row>
    <row r="9" spans="1:3" ht="16.5" customHeight="1">
      <c r="A9" s="38" t="s">
        <v>159</v>
      </c>
      <c r="B9" s="38" t="s">
        <v>160</v>
      </c>
      <c r="C9" s="39">
        <v>5316.78</v>
      </c>
    </row>
    <row r="10" spans="1:3" ht="16.5" customHeight="1">
      <c r="A10" s="38" t="s">
        <v>161</v>
      </c>
      <c r="B10" s="38" t="s">
        <v>162</v>
      </c>
      <c r="C10" s="39">
        <v>4659.28</v>
      </c>
    </row>
    <row r="11" spans="1:3" ht="16.5" customHeight="1">
      <c r="A11" s="38" t="s">
        <v>163</v>
      </c>
      <c r="B11" s="38" t="s">
        <v>164</v>
      </c>
      <c r="C11" s="39">
        <v>657.5</v>
      </c>
    </row>
    <row r="12" spans="1:3" ht="16.5" customHeight="1">
      <c r="A12" s="38" t="s">
        <v>165</v>
      </c>
      <c r="B12" s="38" t="s">
        <v>166</v>
      </c>
      <c r="C12" s="39">
        <v>12.02</v>
      </c>
    </row>
    <row r="13" spans="1:3" ht="16.5" customHeight="1">
      <c r="A13" s="38" t="s">
        <v>167</v>
      </c>
      <c r="B13" s="38" t="s">
        <v>168</v>
      </c>
      <c r="C13" s="39">
        <v>12.02</v>
      </c>
    </row>
    <row r="14" spans="1:3" ht="16.5" customHeight="1">
      <c r="A14" s="38" t="s">
        <v>169</v>
      </c>
      <c r="B14" s="38" t="s">
        <v>144</v>
      </c>
      <c r="C14" s="39">
        <v>632.55999999999995</v>
      </c>
    </row>
    <row r="15" spans="1:3" ht="16.5" customHeight="1">
      <c r="A15" s="38" t="s">
        <v>170</v>
      </c>
      <c r="B15" s="38" t="s">
        <v>171</v>
      </c>
      <c r="C15" s="39">
        <v>627.94000000000005</v>
      </c>
    </row>
    <row r="16" spans="1:3" ht="16.5" customHeight="1">
      <c r="A16" s="38" t="s">
        <v>172</v>
      </c>
      <c r="B16" s="38" t="s">
        <v>173</v>
      </c>
      <c r="C16" s="39">
        <v>4.62</v>
      </c>
    </row>
  </sheetData>
  <mergeCells count="5">
    <mergeCell ref="A3:C3"/>
    <mergeCell ref="A4:C4"/>
    <mergeCell ref="A6:B6"/>
    <mergeCell ref="A8:B8"/>
    <mergeCell ref="C6:C7"/>
  </mergeCells>
  <phoneticPr fontId="31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5" zoomScaleNormal="115" workbookViewId="0">
      <selection activeCell="I7" sqref="I7"/>
    </sheetView>
  </sheetViews>
  <sheetFormatPr defaultColWidth="10" defaultRowHeight="14.25"/>
  <cols>
    <col min="1" max="1" width="14.5" customWidth="1"/>
    <col min="2" max="2" width="12.125" customWidth="1"/>
    <col min="3" max="3" width="10.75" customWidth="1"/>
    <col min="4" max="4" width="10" customWidth="1"/>
    <col min="5" max="5" width="11.875" customWidth="1"/>
    <col min="6" max="6" width="11.625" customWidth="1"/>
  </cols>
  <sheetData>
    <row r="1" spans="1:6" ht="16.350000000000001" customHeight="1">
      <c r="A1" s="61" t="s">
        <v>174</v>
      </c>
    </row>
    <row r="2" spans="1:6" ht="16.350000000000001" customHeight="1">
      <c r="A2" s="67" t="s">
        <v>175</v>
      </c>
      <c r="B2" s="67"/>
      <c r="C2" s="67"/>
      <c r="D2" s="67"/>
      <c r="E2" s="67"/>
      <c r="F2" s="67"/>
    </row>
    <row r="3" spans="1:6" ht="16.350000000000001" customHeight="1">
      <c r="A3" s="67"/>
      <c r="B3" s="67"/>
      <c r="C3" s="67"/>
      <c r="D3" s="67"/>
      <c r="E3" s="67"/>
      <c r="F3" s="67"/>
    </row>
    <row r="4" spans="1:6" ht="7.5" customHeight="1">
      <c r="A4" s="67"/>
      <c r="B4" s="67"/>
      <c r="C4" s="67"/>
      <c r="D4" s="67"/>
      <c r="E4" s="67"/>
      <c r="F4" s="67"/>
    </row>
    <row r="5" spans="1:6" ht="20.65" customHeight="1">
      <c r="F5" s="25" t="s">
        <v>2</v>
      </c>
    </row>
    <row r="6" spans="1:6" ht="38.85" customHeight="1">
      <c r="A6" s="78" t="s">
        <v>30</v>
      </c>
      <c r="B6" s="78"/>
      <c r="C6" s="78"/>
      <c r="D6" s="78"/>
      <c r="E6" s="78"/>
      <c r="F6" s="78"/>
    </row>
    <row r="7" spans="1:6" ht="36.200000000000003" customHeight="1">
      <c r="A7" s="78" t="s">
        <v>7</v>
      </c>
      <c r="B7" s="78" t="s">
        <v>176</v>
      </c>
      <c r="C7" s="78" t="s">
        <v>177</v>
      </c>
      <c r="D7" s="78"/>
      <c r="E7" s="78"/>
      <c r="F7" s="78" t="s">
        <v>178</v>
      </c>
    </row>
    <row r="8" spans="1:6" ht="36.200000000000003" customHeight="1">
      <c r="A8" s="78"/>
      <c r="B8" s="78"/>
      <c r="C8" s="5" t="s">
        <v>33</v>
      </c>
      <c r="D8" s="5" t="s">
        <v>179</v>
      </c>
      <c r="E8" s="5" t="s">
        <v>180</v>
      </c>
      <c r="F8" s="78"/>
    </row>
    <row r="9" spans="1:6" ht="25.9" customHeight="1">
      <c r="A9" s="36">
        <v>2.41</v>
      </c>
      <c r="B9" s="36"/>
      <c r="C9" s="36">
        <v>2.41</v>
      </c>
      <c r="D9" s="36"/>
      <c r="E9" s="36">
        <v>2.41</v>
      </c>
      <c r="F9" s="36"/>
    </row>
  </sheetData>
  <mergeCells count="6">
    <mergeCell ref="A2:F4"/>
    <mergeCell ref="A6:F6"/>
    <mergeCell ref="C7:E7"/>
    <mergeCell ref="A7:A8"/>
    <mergeCell ref="B7:B8"/>
    <mergeCell ref="F7:F8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15" zoomScaleNormal="115" workbookViewId="0">
      <selection activeCell="J8" sqref="J8"/>
    </sheetView>
  </sheetViews>
  <sheetFormatPr defaultColWidth="10" defaultRowHeight="14.25"/>
  <cols>
    <col min="1" max="1" width="11.5" customWidth="1"/>
    <col min="2" max="2" width="17.375" customWidth="1"/>
    <col min="3" max="3" width="8.625" customWidth="1"/>
    <col min="4" max="4" width="11.75" customWidth="1"/>
    <col min="5" max="5" width="12.5" customWidth="1"/>
  </cols>
  <sheetData>
    <row r="1" spans="1:5" ht="16.350000000000001" customHeight="1">
      <c r="A1" s="61" t="s">
        <v>181</v>
      </c>
      <c r="B1" s="30"/>
      <c r="C1" s="30"/>
      <c r="D1" s="30"/>
      <c r="E1" s="30"/>
    </row>
    <row r="2" spans="1:5" ht="16.350000000000001" customHeight="1"/>
    <row r="3" spans="1:5" ht="24.95" customHeight="1">
      <c r="A3" s="68" t="s">
        <v>182</v>
      </c>
      <c r="B3" s="68"/>
      <c r="C3" s="68"/>
      <c r="D3" s="68"/>
      <c r="E3" s="68"/>
    </row>
    <row r="4" spans="1:5" ht="8.25" customHeight="1">
      <c r="A4" s="68"/>
      <c r="B4" s="68"/>
      <c r="C4" s="68"/>
      <c r="D4" s="68"/>
      <c r="E4" s="68"/>
    </row>
    <row r="5" spans="1:5" ht="16.350000000000001" customHeight="1">
      <c r="A5" s="30"/>
      <c r="B5" s="30"/>
      <c r="C5" s="30"/>
      <c r="D5" s="30"/>
      <c r="E5" s="30"/>
    </row>
    <row r="6" spans="1:5" ht="21.6" customHeight="1">
      <c r="A6" s="30"/>
      <c r="B6" s="30"/>
      <c r="C6" s="30"/>
      <c r="D6" s="30"/>
      <c r="E6" s="25" t="s">
        <v>2</v>
      </c>
    </row>
    <row r="7" spans="1:5" ht="33.6" customHeight="1">
      <c r="A7" s="79" t="s">
        <v>31</v>
      </c>
      <c r="B7" s="79" t="s">
        <v>32</v>
      </c>
      <c r="C7" s="79" t="s">
        <v>183</v>
      </c>
      <c r="D7" s="79"/>
      <c r="E7" s="79"/>
    </row>
    <row r="8" spans="1:5" ht="31.15" customHeight="1">
      <c r="A8" s="79"/>
      <c r="B8" s="79"/>
      <c r="C8" s="32" t="s">
        <v>78</v>
      </c>
      <c r="D8" s="32" t="s">
        <v>34</v>
      </c>
      <c r="E8" s="32" t="s">
        <v>35</v>
      </c>
    </row>
    <row r="9" spans="1:5" ht="20.65" customHeight="1">
      <c r="A9" s="80" t="s">
        <v>7</v>
      </c>
      <c r="B9" s="80"/>
      <c r="C9" s="34"/>
      <c r="D9" s="34"/>
      <c r="E9" s="34"/>
    </row>
    <row r="10" spans="1:5" ht="16.350000000000001" customHeight="1">
      <c r="A10" s="11"/>
      <c r="B10" s="15"/>
      <c r="C10" s="35"/>
      <c r="D10" s="35"/>
      <c r="E10" s="35"/>
    </row>
    <row r="11" spans="1:5" ht="16.350000000000001" customHeight="1">
      <c r="A11" s="8" t="s">
        <v>184</v>
      </c>
      <c r="B11" s="16" t="s">
        <v>184</v>
      </c>
      <c r="C11" s="35"/>
      <c r="D11" s="35"/>
      <c r="E11" s="35"/>
    </row>
    <row r="12" spans="1:5" ht="16.350000000000001" customHeight="1">
      <c r="A12" s="8" t="s">
        <v>185</v>
      </c>
      <c r="B12" s="16" t="s">
        <v>185</v>
      </c>
      <c r="C12" s="35"/>
      <c r="D12" s="35"/>
      <c r="E12" s="35"/>
    </row>
  </sheetData>
  <mergeCells count="5">
    <mergeCell ref="C7:E7"/>
    <mergeCell ref="A9:B9"/>
    <mergeCell ref="A7:A8"/>
    <mergeCell ref="B7:B8"/>
    <mergeCell ref="A3:E4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15" zoomScaleNormal="115" workbookViewId="0">
      <selection sqref="A1:A1048576"/>
    </sheetView>
  </sheetViews>
  <sheetFormatPr defaultColWidth="10" defaultRowHeight="14.25"/>
  <cols>
    <col min="1" max="1" width="0.125" customWidth="1"/>
    <col min="2" max="2" width="26" customWidth="1"/>
    <col min="3" max="3" width="9.25" customWidth="1"/>
    <col min="4" max="4" width="20.5" customWidth="1"/>
    <col min="5" max="5" width="11.625" customWidth="1"/>
    <col min="6" max="7" width="9.75" customWidth="1"/>
  </cols>
  <sheetData>
    <row r="1" spans="1:5" ht="16.350000000000001" customHeight="1">
      <c r="B1" s="61" t="s">
        <v>186</v>
      </c>
    </row>
    <row r="2" spans="1:5" ht="16.350000000000001" customHeight="1"/>
    <row r="3" spans="1:5" ht="16.350000000000001" customHeight="1">
      <c r="B3" s="67" t="s">
        <v>187</v>
      </c>
      <c r="C3" s="67"/>
      <c r="D3" s="67"/>
      <c r="E3" s="67"/>
    </row>
    <row r="4" spans="1:5" ht="16.350000000000001" customHeight="1">
      <c r="B4" s="67"/>
      <c r="C4" s="67"/>
      <c r="D4" s="67"/>
      <c r="E4" s="67"/>
    </row>
    <row r="5" spans="1:5" ht="23.25" customHeight="1">
      <c r="E5" s="26" t="s">
        <v>2</v>
      </c>
    </row>
    <row r="6" spans="1:5" ht="18.75" customHeight="1">
      <c r="B6" s="81" t="s">
        <v>3</v>
      </c>
      <c r="C6" s="81"/>
      <c r="D6" s="81" t="s">
        <v>4</v>
      </c>
      <c r="E6" s="81"/>
    </row>
    <row r="7" spans="1:5" ht="18.75" customHeight="1">
      <c r="B7" s="27" t="s">
        <v>5</v>
      </c>
      <c r="C7" s="27" t="s">
        <v>6</v>
      </c>
      <c r="D7" s="27" t="s">
        <v>5</v>
      </c>
      <c r="E7" s="27" t="s">
        <v>6</v>
      </c>
    </row>
    <row r="8" spans="1:5" ht="18.75" customHeight="1">
      <c r="B8" s="28" t="s">
        <v>7</v>
      </c>
      <c r="C8" s="29">
        <f>SUM(C9:C12)</f>
        <v>7955.07</v>
      </c>
      <c r="D8" s="28" t="s">
        <v>7</v>
      </c>
      <c r="E8" s="29">
        <f>SUM(E9:E12)</f>
        <v>7955.0700000000006</v>
      </c>
    </row>
    <row r="9" spans="1:5" ht="18.75" customHeight="1">
      <c r="A9" s="30" t="s">
        <v>188</v>
      </c>
      <c r="B9" s="31" t="s">
        <v>13</v>
      </c>
      <c r="C9" s="29">
        <v>7469.07</v>
      </c>
      <c r="D9" s="31" t="s">
        <v>14</v>
      </c>
      <c r="E9" s="29">
        <f>5033.76+573.41+416+70</f>
        <v>6093.17</v>
      </c>
    </row>
    <row r="10" spans="1:5" ht="18.75" customHeight="1">
      <c r="A10" s="30"/>
      <c r="B10" s="31" t="s">
        <v>15</v>
      </c>
      <c r="C10" s="29"/>
      <c r="D10" s="31" t="s">
        <v>16</v>
      </c>
      <c r="E10" s="29">
        <v>1130.1600000000001</v>
      </c>
    </row>
    <row r="11" spans="1:5" ht="18.75" customHeight="1">
      <c r="A11" s="30"/>
      <c r="B11" s="31" t="s">
        <v>17</v>
      </c>
      <c r="C11" s="29"/>
      <c r="D11" s="31" t="s">
        <v>18</v>
      </c>
      <c r="E11" s="29">
        <v>296.81</v>
      </c>
    </row>
    <row r="12" spans="1:5" ht="18.75" customHeight="1">
      <c r="A12" s="30" t="s">
        <v>189</v>
      </c>
      <c r="B12" s="31" t="s">
        <v>190</v>
      </c>
      <c r="C12" s="29">
        <f>416+70</f>
        <v>486</v>
      </c>
      <c r="D12" s="31" t="s">
        <v>19</v>
      </c>
      <c r="E12" s="29">
        <v>434.93</v>
      </c>
    </row>
    <row r="13" spans="1:5" ht="18.75" customHeight="1">
      <c r="A13" s="30"/>
      <c r="B13" s="31" t="s">
        <v>191</v>
      </c>
      <c r="C13" s="29"/>
      <c r="D13" s="31"/>
      <c r="E13" s="29"/>
    </row>
    <row r="14" spans="1:5" ht="18.75" customHeight="1">
      <c r="A14" s="30"/>
      <c r="B14" s="31" t="s">
        <v>192</v>
      </c>
      <c r="C14" s="29"/>
      <c r="D14" s="31"/>
      <c r="E14" s="29"/>
    </row>
    <row r="15" spans="1:5" ht="18.75" customHeight="1">
      <c r="A15" s="30"/>
      <c r="B15" s="31" t="s">
        <v>193</v>
      </c>
      <c r="C15" s="29"/>
      <c r="D15" s="31"/>
      <c r="E15" s="29"/>
    </row>
    <row r="16" spans="1:5" ht="18.75" customHeight="1">
      <c r="A16" s="30"/>
      <c r="B16" s="31" t="s">
        <v>194</v>
      </c>
      <c r="C16" s="29"/>
      <c r="D16" s="31"/>
      <c r="E16" s="29"/>
    </row>
    <row r="17" spans="1:5" ht="18.75" customHeight="1">
      <c r="A17" s="30"/>
      <c r="B17" s="31" t="s">
        <v>195</v>
      </c>
      <c r="C17" s="29"/>
      <c r="D17" s="31"/>
      <c r="E17" s="29"/>
    </row>
  </sheetData>
  <mergeCells count="3">
    <mergeCell ref="B6:C6"/>
    <mergeCell ref="D6:E6"/>
    <mergeCell ref="B3:E4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115" zoomScaleNormal="115" workbookViewId="0"/>
  </sheetViews>
  <sheetFormatPr defaultColWidth="10" defaultRowHeight="14.25"/>
  <cols>
    <col min="1" max="1" width="7.5" customWidth="1"/>
    <col min="2" max="2" width="25.875" customWidth="1"/>
    <col min="3" max="3" width="6.75" customWidth="1"/>
    <col min="4" max="4" width="8.25" customWidth="1"/>
    <col min="5" max="5" width="6" customWidth="1"/>
    <col min="6" max="6" width="5.375" customWidth="1"/>
    <col min="7" max="7" width="5.75" customWidth="1"/>
    <col min="8" max="8" width="3.375" customWidth="1"/>
    <col min="9" max="9" width="4" customWidth="1"/>
    <col min="10" max="10" width="4.125" customWidth="1"/>
    <col min="11" max="11" width="4" customWidth="1"/>
    <col min="12" max="12" width="3.25" customWidth="1"/>
  </cols>
  <sheetData>
    <row r="1" spans="1:12" ht="16.350000000000001" customHeight="1">
      <c r="A1" s="61" t="s">
        <v>196</v>
      </c>
    </row>
    <row r="2" spans="1:12" ht="16.350000000000001" customHeight="1"/>
    <row r="3" spans="1:12" ht="16.350000000000001" customHeight="1">
      <c r="A3" s="67" t="s">
        <v>197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ht="16.350000000000001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ht="22.35" customHeight="1">
      <c r="L5" s="25" t="s">
        <v>2</v>
      </c>
    </row>
    <row r="6" spans="1:12" ht="36.200000000000003" customHeight="1">
      <c r="A6" s="83" t="s">
        <v>198</v>
      </c>
      <c r="B6" s="83"/>
      <c r="C6" s="83" t="s">
        <v>78</v>
      </c>
      <c r="D6" s="82" t="s">
        <v>199</v>
      </c>
      <c r="E6" s="82" t="s">
        <v>200</v>
      </c>
      <c r="F6" s="82" t="s">
        <v>201</v>
      </c>
      <c r="G6" s="82" t="s">
        <v>202</v>
      </c>
      <c r="H6" s="82" t="s">
        <v>203</v>
      </c>
      <c r="I6" s="82" t="s">
        <v>204</v>
      </c>
      <c r="J6" s="82" t="s">
        <v>205</v>
      </c>
      <c r="K6" s="82" t="s">
        <v>206</v>
      </c>
      <c r="L6" s="82" t="s">
        <v>207</v>
      </c>
    </row>
    <row r="7" spans="1:12" ht="30.2" customHeight="1">
      <c r="A7" s="17" t="s">
        <v>77</v>
      </c>
      <c r="B7" s="17" t="s">
        <v>32</v>
      </c>
      <c r="C7" s="83"/>
      <c r="D7" s="82"/>
      <c r="E7" s="82"/>
      <c r="F7" s="82"/>
      <c r="G7" s="82"/>
      <c r="H7" s="82"/>
      <c r="I7" s="82"/>
      <c r="J7" s="82"/>
      <c r="K7" s="82"/>
      <c r="L7" s="82"/>
    </row>
    <row r="8" spans="1:12" ht="20.65" customHeight="1">
      <c r="A8" s="71" t="s">
        <v>7</v>
      </c>
      <c r="B8" s="71"/>
      <c r="C8" s="18">
        <f>SUM(C9,C16,C21,C25)</f>
        <v>7955.0700000000006</v>
      </c>
      <c r="D8" s="18">
        <f>SUM(D9,D16,D21,D25)</f>
        <v>7469.0700000000006</v>
      </c>
      <c r="E8" s="18"/>
      <c r="F8" s="18"/>
      <c r="G8" s="18">
        <v>486</v>
      </c>
      <c r="H8" s="18"/>
      <c r="I8" s="18"/>
      <c r="J8" s="18"/>
      <c r="K8" s="18"/>
      <c r="L8" s="18"/>
    </row>
    <row r="9" spans="1:12" ht="20.65" customHeight="1">
      <c r="A9" s="19" t="s">
        <v>36</v>
      </c>
      <c r="B9" s="20" t="s">
        <v>14</v>
      </c>
      <c r="C9" s="21">
        <f>5449.76+573.41+70</f>
        <v>6093.17</v>
      </c>
      <c r="D9" s="22">
        <f>5033.76+573.41</f>
        <v>5607.17</v>
      </c>
      <c r="E9" s="21"/>
      <c r="F9" s="21"/>
      <c r="G9" s="21">
        <f>416+70</f>
        <v>486</v>
      </c>
      <c r="H9" s="21"/>
      <c r="I9" s="21"/>
      <c r="J9" s="21"/>
      <c r="K9" s="21"/>
      <c r="L9" s="21"/>
    </row>
    <row r="10" spans="1:12" ht="18.2" customHeight="1">
      <c r="A10" s="23" t="s">
        <v>208</v>
      </c>
      <c r="B10" s="24" t="s">
        <v>209</v>
      </c>
      <c r="C10" s="21">
        <f>5149.76+19.38+70</f>
        <v>5239.1400000000003</v>
      </c>
      <c r="D10" s="10">
        <f>4733.76+19.38</f>
        <v>4753.1400000000003</v>
      </c>
      <c r="E10" s="21"/>
      <c r="F10" s="21"/>
      <c r="G10" s="21">
        <f>416+70</f>
        <v>486</v>
      </c>
      <c r="H10" s="21"/>
      <c r="I10" s="21"/>
      <c r="J10" s="21"/>
      <c r="K10" s="21"/>
      <c r="L10" s="21"/>
    </row>
    <row r="11" spans="1:12" ht="19.899999999999999" customHeight="1">
      <c r="A11" s="23" t="s">
        <v>210</v>
      </c>
      <c r="B11" s="24" t="s">
        <v>211</v>
      </c>
      <c r="C11" s="21">
        <v>36.229999999999997</v>
      </c>
      <c r="D11" s="10">
        <v>36.229999999999997</v>
      </c>
      <c r="E11" s="21"/>
      <c r="F11" s="21"/>
      <c r="G11" s="21"/>
      <c r="H11" s="21"/>
      <c r="I11" s="21"/>
      <c r="J11" s="21"/>
      <c r="K11" s="21"/>
      <c r="L11" s="21"/>
    </row>
    <row r="12" spans="1:12" ht="19.899999999999999" customHeight="1">
      <c r="A12" s="23" t="s">
        <v>212</v>
      </c>
      <c r="B12" s="24" t="s">
        <v>213</v>
      </c>
      <c r="C12" s="21">
        <v>212.55</v>
      </c>
      <c r="D12" s="10">
        <v>212.55</v>
      </c>
      <c r="E12" s="21"/>
      <c r="F12" s="21"/>
      <c r="G12" s="21"/>
      <c r="H12" s="21"/>
      <c r="I12" s="21"/>
      <c r="J12" s="21"/>
      <c r="K12" s="21"/>
      <c r="L12" s="21"/>
    </row>
    <row r="13" spans="1:12" ht="19.899999999999999" customHeight="1">
      <c r="A13" s="23" t="s">
        <v>214</v>
      </c>
      <c r="B13" s="24" t="s">
        <v>215</v>
      </c>
      <c r="C13" s="21">
        <f>4900.98+19.38+70</f>
        <v>4990.3599999999997</v>
      </c>
      <c r="D13" s="10">
        <f>4484.98+19.38</f>
        <v>4504.3599999999997</v>
      </c>
      <c r="E13" s="21"/>
      <c r="F13" s="21"/>
      <c r="G13" s="21">
        <f>416+70</f>
        <v>486</v>
      </c>
      <c r="H13" s="21"/>
      <c r="I13" s="21"/>
      <c r="J13" s="21"/>
      <c r="K13" s="21"/>
      <c r="L13" s="21"/>
    </row>
    <row r="14" spans="1:12" ht="18.2" customHeight="1">
      <c r="A14" s="23" t="s">
        <v>216</v>
      </c>
      <c r="B14" s="24" t="s">
        <v>217</v>
      </c>
      <c r="C14" s="10">
        <f>300+554.03</f>
        <v>854.03</v>
      </c>
      <c r="D14" s="10">
        <f>300+554.03</f>
        <v>854.03</v>
      </c>
      <c r="E14" s="21"/>
      <c r="F14" s="21"/>
      <c r="G14" s="21"/>
      <c r="H14" s="21"/>
      <c r="I14" s="21"/>
      <c r="J14" s="21"/>
      <c r="K14" s="21"/>
      <c r="L14" s="21"/>
    </row>
    <row r="15" spans="1:12" ht="19.899999999999999" customHeight="1">
      <c r="A15" s="23" t="s">
        <v>218</v>
      </c>
      <c r="B15" s="24" t="s">
        <v>219</v>
      </c>
      <c r="C15" s="10">
        <f>300+554.03</f>
        <v>854.03</v>
      </c>
      <c r="D15" s="10">
        <f>300+554.03</f>
        <v>854.03</v>
      </c>
      <c r="E15" s="21"/>
      <c r="F15" s="21"/>
      <c r="G15" s="21"/>
      <c r="H15" s="21"/>
      <c r="I15" s="21"/>
      <c r="J15" s="21"/>
      <c r="K15" s="21"/>
      <c r="L15" s="21"/>
    </row>
    <row r="16" spans="1:12" ht="20.65" customHeight="1">
      <c r="A16" s="19" t="s">
        <v>49</v>
      </c>
      <c r="B16" s="20" t="s">
        <v>16</v>
      </c>
      <c r="C16" s="21">
        <v>1130.1600000000001</v>
      </c>
      <c r="D16" s="21">
        <v>1130.1600000000001</v>
      </c>
      <c r="E16" s="21"/>
      <c r="F16" s="21"/>
      <c r="G16" s="21"/>
      <c r="H16" s="21"/>
      <c r="I16" s="21"/>
      <c r="J16" s="21"/>
      <c r="K16" s="21"/>
      <c r="L16" s="21"/>
    </row>
    <row r="17" spans="1:12" ht="18.2" customHeight="1">
      <c r="A17" s="23" t="s">
        <v>220</v>
      </c>
      <c r="B17" s="24" t="s">
        <v>221</v>
      </c>
      <c r="C17" s="21">
        <v>1130.1600000000001</v>
      </c>
      <c r="D17" s="21">
        <v>1130.1600000000001</v>
      </c>
      <c r="E17" s="21"/>
      <c r="F17" s="21"/>
      <c r="G17" s="21"/>
      <c r="H17" s="21"/>
      <c r="I17" s="21"/>
      <c r="J17" s="21"/>
      <c r="K17" s="21"/>
      <c r="L17" s="21"/>
    </row>
    <row r="18" spans="1:12" ht="19.899999999999999" customHeight="1">
      <c r="A18" s="23" t="s">
        <v>222</v>
      </c>
      <c r="B18" s="24" t="s">
        <v>223</v>
      </c>
      <c r="C18" s="21">
        <v>356.5</v>
      </c>
      <c r="D18" s="21">
        <v>356.5</v>
      </c>
      <c r="E18" s="21"/>
      <c r="F18" s="21"/>
      <c r="G18" s="21"/>
      <c r="H18" s="21"/>
      <c r="I18" s="21"/>
      <c r="J18" s="21"/>
      <c r="K18" s="21"/>
      <c r="L18" s="21"/>
    </row>
    <row r="19" spans="1:12" ht="19.899999999999999" customHeight="1">
      <c r="A19" s="23" t="s">
        <v>224</v>
      </c>
      <c r="B19" s="24" t="s">
        <v>225</v>
      </c>
      <c r="C19" s="21">
        <v>178.25</v>
      </c>
      <c r="D19" s="21">
        <v>178.25</v>
      </c>
      <c r="E19" s="21"/>
      <c r="F19" s="21"/>
      <c r="G19" s="21"/>
      <c r="H19" s="21"/>
      <c r="I19" s="21"/>
      <c r="J19" s="21"/>
      <c r="K19" s="21"/>
      <c r="L19" s="21"/>
    </row>
    <row r="20" spans="1:12" ht="19.899999999999999" customHeight="1">
      <c r="A20" s="23" t="s">
        <v>226</v>
      </c>
      <c r="B20" s="24" t="s">
        <v>227</v>
      </c>
      <c r="C20" s="21">
        <v>595.41</v>
      </c>
      <c r="D20" s="21">
        <v>595.41</v>
      </c>
      <c r="E20" s="21"/>
      <c r="F20" s="21"/>
      <c r="G20" s="21"/>
      <c r="H20" s="21"/>
      <c r="I20" s="21"/>
      <c r="J20" s="21"/>
      <c r="K20" s="21"/>
      <c r="L20" s="21"/>
    </row>
    <row r="21" spans="1:12" ht="20.65" customHeight="1">
      <c r="A21" s="19" t="s">
        <v>58</v>
      </c>
      <c r="B21" s="20" t="s">
        <v>18</v>
      </c>
      <c r="C21" s="21">
        <v>296.81</v>
      </c>
      <c r="D21" s="21">
        <v>296.81</v>
      </c>
      <c r="E21" s="21"/>
      <c r="F21" s="21"/>
      <c r="G21" s="21"/>
      <c r="H21" s="21"/>
      <c r="I21" s="21"/>
      <c r="J21" s="21"/>
      <c r="K21" s="21"/>
      <c r="L21" s="21"/>
    </row>
    <row r="22" spans="1:12" ht="18.2" customHeight="1">
      <c r="A22" s="23" t="s">
        <v>228</v>
      </c>
      <c r="B22" s="24" t="s">
        <v>229</v>
      </c>
      <c r="C22" s="21">
        <v>296.81</v>
      </c>
      <c r="D22" s="21">
        <v>296.81</v>
      </c>
      <c r="E22" s="21"/>
      <c r="F22" s="21"/>
      <c r="G22" s="21"/>
      <c r="H22" s="21"/>
      <c r="I22" s="21"/>
      <c r="J22" s="21"/>
      <c r="K22" s="21"/>
      <c r="L22" s="21"/>
    </row>
    <row r="23" spans="1:12" ht="19.899999999999999" customHeight="1">
      <c r="A23" s="23" t="s">
        <v>230</v>
      </c>
      <c r="B23" s="24" t="s">
        <v>231</v>
      </c>
      <c r="C23" s="21">
        <v>222.19</v>
      </c>
      <c r="D23" s="21">
        <v>222.19</v>
      </c>
      <c r="E23" s="21"/>
      <c r="F23" s="21"/>
      <c r="G23" s="21"/>
      <c r="H23" s="21"/>
      <c r="I23" s="21"/>
      <c r="J23" s="21"/>
      <c r="K23" s="21"/>
      <c r="L23" s="21"/>
    </row>
    <row r="24" spans="1:12" ht="19.899999999999999" customHeight="1">
      <c r="A24" s="23" t="s">
        <v>232</v>
      </c>
      <c r="B24" s="24" t="s">
        <v>233</v>
      </c>
      <c r="C24" s="21">
        <v>74.62</v>
      </c>
      <c r="D24" s="21">
        <v>74.62</v>
      </c>
      <c r="E24" s="21"/>
      <c r="F24" s="21"/>
      <c r="G24" s="21"/>
      <c r="H24" s="21"/>
      <c r="I24" s="21"/>
      <c r="J24" s="21"/>
      <c r="K24" s="21"/>
      <c r="L24" s="21"/>
    </row>
    <row r="25" spans="1:12" ht="20.65" customHeight="1">
      <c r="A25" s="19" t="s">
        <v>65</v>
      </c>
      <c r="B25" s="20" t="s">
        <v>19</v>
      </c>
      <c r="C25" s="21">
        <v>434.93</v>
      </c>
      <c r="D25" s="21">
        <v>434.93</v>
      </c>
      <c r="E25" s="21"/>
      <c r="F25" s="21"/>
      <c r="G25" s="21"/>
      <c r="H25" s="21"/>
      <c r="I25" s="21"/>
      <c r="J25" s="21"/>
      <c r="K25" s="21"/>
      <c r="L25" s="21"/>
    </row>
    <row r="26" spans="1:12" ht="18.2" customHeight="1">
      <c r="A26" s="23" t="s">
        <v>234</v>
      </c>
      <c r="B26" s="24" t="s">
        <v>235</v>
      </c>
      <c r="C26" s="21">
        <v>434.93</v>
      </c>
      <c r="D26" s="21">
        <v>434.93</v>
      </c>
      <c r="E26" s="21"/>
      <c r="F26" s="21"/>
      <c r="G26" s="21"/>
      <c r="H26" s="21"/>
      <c r="I26" s="21"/>
      <c r="J26" s="21"/>
      <c r="K26" s="21"/>
      <c r="L26" s="21"/>
    </row>
    <row r="27" spans="1:12" ht="19.899999999999999" customHeight="1">
      <c r="A27" s="23" t="s">
        <v>236</v>
      </c>
      <c r="B27" s="24" t="s">
        <v>237</v>
      </c>
      <c r="C27" s="21">
        <v>408.5</v>
      </c>
      <c r="D27" s="21">
        <v>408.5</v>
      </c>
      <c r="E27" s="21"/>
      <c r="F27" s="21"/>
      <c r="G27" s="21"/>
      <c r="H27" s="21"/>
      <c r="I27" s="21"/>
      <c r="J27" s="21"/>
      <c r="K27" s="21"/>
      <c r="L27" s="21"/>
    </row>
    <row r="28" spans="1:12" ht="19.899999999999999" customHeight="1">
      <c r="A28" s="23" t="s">
        <v>238</v>
      </c>
      <c r="B28" s="24" t="s">
        <v>239</v>
      </c>
      <c r="C28" s="21">
        <v>26.43</v>
      </c>
      <c r="D28" s="21">
        <v>26.43</v>
      </c>
      <c r="E28" s="21"/>
      <c r="F28" s="21"/>
      <c r="G28" s="21"/>
      <c r="H28" s="21"/>
      <c r="I28" s="21"/>
      <c r="J28" s="21"/>
      <c r="K28" s="21"/>
      <c r="L28" s="21"/>
    </row>
  </sheetData>
  <mergeCells count="13">
    <mergeCell ref="A8:B8"/>
    <mergeCell ref="C6:C7"/>
    <mergeCell ref="D6:D7"/>
    <mergeCell ref="E6:E7"/>
    <mergeCell ref="K6:K7"/>
    <mergeCell ref="L6:L7"/>
    <mergeCell ref="A3:L4"/>
    <mergeCell ref="F6:F7"/>
    <mergeCell ref="G6:G7"/>
    <mergeCell ref="H6:H7"/>
    <mergeCell ref="I6:I7"/>
    <mergeCell ref="J6:J7"/>
    <mergeCell ref="A6:B6"/>
  </mergeCells>
  <phoneticPr fontId="31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15" zoomScaleNormal="115" workbookViewId="0">
      <selection activeCell="G8" sqref="G8"/>
    </sheetView>
  </sheetViews>
  <sheetFormatPr defaultColWidth="10" defaultRowHeight="14.25"/>
  <cols>
    <col min="1" max="1" width="8.5" customWidth="1"/>
    <col min="2" max="2" width="32.5" customWidth="1"/>
    <col min="3" max="3" width="7.5" customWidth="1"/>
    <col min="4" max="4" width="8.5" customWidth="1"/>
    <col min="5" max="5" width="10.25" customWidth="1"/>
  </cols>
  <sheetData>
    <row r="1" spans="1:5" ht="16.350000000000001" customHeight="1">
      <c r="A1" s="61" t="s">
        <v>240</v>
      </c>
    </row>
    <row r="2" spans="1:5" ht="16.350000000000001" customHeight="1"/>
    <row r="3" spans="1:5" ht="23.25" customHeight="1">
      <c r="A3" s="67" t="s">
        <v>241</v>
      </c>
      <c r="B3" s="67"/>
      <c r="C3" s="67"/>
      <c r="D3" s="67"/>
      <c r="E3" s="67"/>
    </row>
    <row r="4" spans="1:5" ht="18.95" customHeight="1">
      <c r="A4" s="12"/>
      <c r="B4" s="12"/>
      <c r="C4" s="12"/>
      <c r="D4" s="12"/>
      <c r="E4" s="13" t="s">
        <v>2</v>
      </c>
    </row>
    <row r="5" spans="1:5" ht="31.9" customHeight="1">
      <c r="A5" s="14" t="s">
        <v>77</v>
      </c>
      <c r="B5" s="14" t="s">
        <v>32</v>
      </c>
      <c r="C5" s="14" t="s">
        <v>78</v>
      </c>
      <c r="D5" s="14" t="s">
        <v>158</v>
      </c>
      <c r="E5" s="14" t="s">
        <v>242</v>
      </c>
    </row>
    <row r="6" spans="1:5" ht="23.25" customHeight="1">
      <c r="A6" s="66" t="s">
        <v>7</v>
      </c>
      <c r="B6" s="66"/>
      <c r="C6" s="7">
        <f>SUM(C7,C14,C19,C23)</f>
        <v>7955.0700000000006</v>
      </c>
      <c r="D6" s="7">
        <f t="shared" ref="D6:E6" si="0">SUM(D7,D14,D19,D23)</f>
        <v>5961.3600000000006</v>
      </c>
      <c r="E6" s="7">
        <f t="shared" si="0"/>
        <v>1993.71</v>
      </c>
    </row>
    <row r="7" spans="1:5" ht="21.6" customHeight="1">
      <c r="A7" s="11" t="s">
        <v>36</v>
      </c>
      <c r="B7" s="15" t="s">
        <v>14</v>
      </c>
      <c r="C7" s="9">
        <f t="shared" ref="C7:E7" si="1">SUM(C8,C12)</f>
        <v>6093.17</v>
      </c>
      <c r="D7" s="9">
        <f t="shared" si="1"/>
        <v>4099.46</v>
      </c>
      <c r="E7" s="9">
        <f t="shared" si="1"/>
        <v>1993.71</v>
      </c>
    </row>
    <row r="8" spans="1:5" ht="20.65" customHeight="1">
      <c r="A8" s="8" t="s">
        <v>243</v>
      </c>
      <c r="B8" s="16" t="s">
        <v>244</v>
      </c>
      <c r="C8" s="9">
        <f>5149.76+19.38+70</f>
        <v>5239.1400000000003</v>
      </c>
      <c r="D8" s="9">
        <v>4099.46</v>
      </c>
      <c r="E8" s="9">
        <f>1050.3+19.38+70</f>
        <v>1139.68</v>
      </c>
    </row>
    <row r="9" spans="1:5" ht="20.65" customHeight="1">
      <c r="A9" s="8" t="s">
        <v>245</v>
      </c>
      <c r="B9" s="16" t="s">
        <v>246</v>
      </c>
      <c r="C9" s="9">
        <v>36.229999999999997</v>
      </c>
      <c r="D9" s="9">
        <v>7.23</v>
      </c>
      <c r="E9" s="9">
        <v>29</v>
      </c>
    </row>
    <row r="10" spans="1:5" ht="20.65" customHeight="1">
      <c r="A10" s="8" t="s">
        <v>247</v>
      </c>
      <c r="B10" s="16" t="s">
        <v>248</v>
      </c>
      <c r="C10" s="9">
        <v>212.55</v>
      </c>
      <c r="D10" s="9">
        <v>114.55</v>
      </c>
      <c r="E10" s="9">
        <v>98</v>
      </c>
    </row>
    <row r="11" spans="1:5" ht="20.65" customHeight="1">
      <c r="A11" s="8" t="s">
        <v>249</v>
      </c>
      <c r="B11" s="16" t="s">
        <v>250</v>
      </c>
      <c r="C11" s="9">
        <f>4900.98+19.38+70</f>
        <v>4990.3599999999997</v>
      </c>
      <c r="D11" s="9">
        <v>3977.68</v>
      </c>
      <c r="E11" s="9">
        <f>923.3+19.38+70</f>
        <v>1012.68</v>
      </c>
    </row>
    <row r="12" spans="1:5" ht="20.65" customHeight="1">
      <c r="A12" s="8" t="s">
        <v>251</v>
      </c>
      <c r="B12" s="16" t="s">
        <v>252</v>
      </c>
      <c r="C12" s="10">
        <f>300+554.03</f>
        <v>854.03</v>
      </c>
      <c r="D12" s="9"/>
      <c r="E12" s="10">
        <f>300+554.03</f>
        <v>854.03</v>
      </c>
    </row>
    <row r="13" spans="1:5" ht="20.65" customHeight="1">
      <c r="A13" s="8" t="s">
        <v>253</v>
      </c>
      <c r="B13" s="16" t="s">
        <v>254</v>
      </c>
      <c r="C13" s="10">
        <f>300+554.03</f>
        <v>854.03</v>
      </c>
      <c r="D13" s="9"/>
      <c r="E13" s="10">
        <f>300+554.03</f>
        <v>854.03</v>
      </c>
    </row>
    <row r="14" spans="1:5" ht="21.6" customHeight="1">
      <c r="A14" s="11" t="s">
        <v>49</v>
      </c>
      <c r="B14" s="15" t="s">
        <v>16</v>
      </c>
      <c r="C14" s="9">
        <v>1130.1600000000001</v>
      </c>
      <c r="D14" s="9">
        <v>1130.1600000000001</v>
      </c>
      <c r="E14" s="9"/>
    </row>
    <row r="15" spans="1:5" ht="20.65" customHeight="1">
      <c r="A15" s="8" t="s">
        <v>255</v>
      </c>
      <c r="B15" s="16" t="s">
        <v>256</v>
      </c>
      <c r="C15" s="9">
        <v>1130.1600000000001</v>
      </c>
      <c r="D15" s="9">
        <v>1130.1600000000001</v>
      </c>
      <c r="E15" s="9"/>
    </row>
    <row r="16" spans="1:5" ht="20.65" customHeight="1">
      <c r="A16" s="8" t="s">
        <v>257</v>
      </c>
      <c r="B16" s="16" t="s">
        <v>258</v>
      </c>
      <c r="C16" s="9">
        <v>356.5</v>
      </c>
      <c r="D16" s="9">
        <v>356.5</v>
      </c>
      <c r="E16" s="9"/>
    </row>
    <row r="17" spans="1:5" ht="20.65" customHeight="1">
      <c r="A17" s="8" t="s">
        <v>259</v>
      </c>
      <c r="B17" s="16" t="s">
        <v>260</v>
      </c>
      <c r="C17" s="9">
        <v>178.25</v>
      </c>
      <c r="D17" s="9">
        <v>178.25</v>
      </c>
      <c r="E17" s="9"/>
    </row>
    <row r="18" spans="1:5" ht="20.65" customHeight="1">
      <c r="A18" s="8" t="s">
        <v>261</v>
      </c>
      <c r="B18" s="16" t="s">
        <v>262</v>
      </c>
      <c r="C18" s="9">
        <v>595.41</v>
      </c>
      <c r="D18" s="9">
        <v>595.41</v>
      </c>
      <c r="E18" s="9"/>
    </row>
    <row r="19" spans="1:5" ht="21.6" customHeight="1">
      <c r="A19" s="11" t="s">
        <v>58</v>
      </c>
      <c r="B19" s="15" t="s">
        <v>18</v>
      </c>
      <c r="C19" s="9">
        <v>296.81</v>
      </c>
      <c r="D19" s="9">
        <v>296.81</v>
      </c>
      <c r="E19" s="9"/>
    </row>
    <row r="20" spans="1:5" ht="20.65" customHeight="1">
      <c r="A20" s="8" t="s">
        <v>263</v>
      </c>
      <c r="B20" s="16" t="s">
        <v>264</v>
      </c>
      <c r="C20" s="9">
        <v>296.81</v>
      </c>
      <c r="D20" s="9">
        <v>296.81</v>
      </c>
      <c r="E20" s="9"/>
    </row>
    <row r="21" spans="1:5" ht="20.65" customHeight="1">
      <c r="A21" s="8" t="s">
        <v>265</v>
      </c>
      <c r="B21" s="16" t="s">
        <v>266</v>
      </c>
      <c r="C21" s="9">
        <v>222.19</v>
      </c>
      <c r="D21" s="9">
        <v>222.19</v>
      </c>
      <c r="E21" s="9"/>
    </row>
    <row r="22" spans="1:5" ht="20.65" customHeight="1">
      <c r="A22" s="8" t="s">
        <v>267</v>
      </c>
      <c r="B22" s="16" t="s">
        <v>268</v>
      </c>
      <c r="C22" s="9">
        <v>74.62</v>
      </c>
      <c r="D22" s="9">
        <v>74.62</v>
      </c>
      <c r="E22" s="9"/>
    </row>
    <row r="23" spans="1:5" ht="21.6" customHeight="1">
      <c r="A23" s="11" t="s">
        <v>65</v>
      </c>
      <c r="B23" s="15" t="s">
        <v>19</v>
      </c>
      <c r="C23" s="9">
        <v>434.93</v>
      </c>
      <c r="D23" s="9">
        <v>434.93</v>
      </c>
      <c r="E23" s="9"/>
    </row>
    <row r="24" spans="1:5" ht="20.65" customHeight="1">
      <c r="A24" s="8" t="s">
        <v>269</v>
      </c>
      <c r="B24" s="16" t="s">
        <v>270</v>
      </c>
      <c r="C24" s="9">
        <v>434.93</v>
      </c>
      <c r="D24" s="9">
        <v>434.93</v>
      </c>
      <c r="E24" s="9"/>
    </row>
    <row r="25" spans="1:5" ht="20.65" customHeight="1">
      <c r="A25" s="8" t="s">
        <v>271</v>
      </c>
      <c r="B25" s="16" t="s">
        <v>272</v>
      </c>
      <c r="C25" s="9">
        <v>408.5</v>
      </c>
      <c r="D25" s="9">
        <v>408.5</v>
      </c>
      <c r="E25" s="9"/>
    </row>
    <row r="26" spans="1:5" ht="20.65" customHeight="1">
      <c r="A26" s="8" t="s">
        <v>273</v>
      </c>
      <c r="B26" s="16" t="s">
        <v>274</v>
      </c>
      <c r="C26" s="9">
        <v>26.43</v>
      </c>
      <c r="D26" s="9">
        <v>26.43</v>
      </c>
      <c r="E26" s="9"/>
    </row>
  </sheetData>
  <mergeCells count="2">
    <mergeCell ref="A3:E3"/>
    <mergeCell ref="A6:B6"/>
  </mergeCells>
  <phoneticPr fontId="31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马泺钫</cp:lastModifiedBy>
  <dcterms:created xsi:type="dcterms:W3CDTF">2024-02-19T03:54:00Z</dcterms:created>
  <dcterms:modified xsi:type="dcterms:W3CDTF">2024-03-01T02:02:37Z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4BCADFB1D22F466AB48FFADE076F4853_12</vt:lpwstr>
  </property>
  <property fmtid="{D5CDD505-2E9C-101B-9397-08002B2CF9AE}" pid="3" name="KSOProductBuildVer">
    <vt:lpwstr>2052-12.1.0.16120</vt:lpwstr>
  </property>
</Properties>
</file>