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2024年预算公开\2024年预算公开上报\250017铁路中学\"/>
    </mc:Choice>
  </mc:AlternateContent>
  <bookViews>
    <workbookView xWindow="0" yWindow="0" windowWidth="28800" windowHeight="1225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4" r:id="rId12"/>
    <sheet name="表十三" sheetId="15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2" l="1"/>
  <c r="D11" i="12"/>
  <c r="D8" i="12"/>
  <c r="D15" i="11"/>
  <c r="D8" i="11"/>
  <c r="F12" i="10"/>
  <c r="F10" i="10"/>
  <c r="D10" i="10"/>
  <c r="F9" i="10"/>
  <c r="D9" i="10"/>
  <c r="F8" i="10"/>
  <c r="D8" i="10"/>
  <c r="E14" i="9"/>
  <c r="D14" i="9"/>
  <c r="H13" i="9"/>
  <c r="D13" i="9"/>
  <c r="E11" i="9"/>
  <c r="D11" i="9"/>
  <c r="E10" i="9"/>
  <c r="D10" i="9"/>
  <c r="E9" i="9"/>
  <c r="D9" i="9"/>
  <c r="D13" i="8"/>
  <c r="F10" i="8"/>
  <c r="D10" i="8"/>
  <c r="F9" i="8"/>
  <c r="D9" i="8"/>
  <c r="F14" i="3"/>
  <c r="D14" i="3"/>
  <c r="F10" i="3"/>
  <c r="D10" i="3"/>
  <c r="F9" i="3"/>
  <c r="D9" i="3"/>
  <c r="F18" i="2"/>
  <c r="E18" i="2"/>
  <c r="C18" i="2"/>
  <c r="C13" i="2"/>
  <c r="F8" i="2"/>
  <c r="E8" i="2"/>
  <c r="F7" i="2"/>
  <c r="E7" i="2"/>
</calcChain>
</file>

<file path=xl/sharedStrings.xml><?xml version="1.0" encoding="utf-8"?>
<sst xmlns="http://schemas.openxmlformats.org/spreadsheetml/2006/main" count="689" uniqueCount="415">
  <si>
    <t>附表1</t>
  </si>
  <si>
    <t>2024 年重庆市铁路中学校财政拨款收支总表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</si>
  <si>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</si>
  <si>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</si>
  <si>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</si>
  <si>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</si>
  <si>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</si>
  <si>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</si>
  <si>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</si>
  <si>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</si>
  <si>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</si>
  <si>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</si>
  <si>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</si>
  <si>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</si>
  <si>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</si>
  <si>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</si>
  <si>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</si>
  <si>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</si>
  <si>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</si>
  <si>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</si>
  <si>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</si>
  <si>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</si>
  <si>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</si>
  <si>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</si>
  <si>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</si>
  <si>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</si>
  <si>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</si>
  <si>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附表2</t>
  </si>
  <si>
    <t>2024 年重庆市铁路中学校一般公共预算财政拨款支出预算表</t>
  </si>
  <si>
    <t>功能分类科目</t>
  </si>
  <si>
    <t>2024年预算数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</si>
  <si>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</si>
  <si>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</si>
  <si>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</si>
  <si>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</si>
  <si>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</si>
  <si>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</si>
  <si>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t> </t>
    </r>
    <r>
      <rPr>
        <sz val="10"/>
        <rFont val="方正仿宋_GBK"/>
        <family val="4"/>
        <charset val="134"/>
      </rPr>
      <t>20502</t>
    </r>
  </si>
  <si>
    <r>
      <t> </t>
    </r>
    <r>
      <rPr>
        <sz val="10"/>
        <rFont val="方正仿宋_GBK"/>
        <family val="4"/>
        <charset val="134"/>
      </rPr>
      <t>普通教育</t>
    </r>
  </si>
  <si>
    <r>
      <t>  </t>
    </r>
    <r>
      <rPr>
        <sz val="10"/>
        <rFont val="方正仿宋_GBK"/>
        <family val="4"/>
        <charset val="134"/>
      </rPr>
      <t>2050203</t>
    </r>
  </si>
  <si>
    <r>
      <t>  </t>
    </r>
    <r>
      <rPr>
        <sz val="10"/>
        <rFont val="方正仿宋_GBK"/>
        <family val="4"/>
        <charset val="134"/>
      </rPr>
      <t>初中教育</t>
    </r>
  </si>
  <si>
    <r>
      <t>  </t>
    </r>
    <r>
      <rPr>
        <sz val="10"/>
        <rFont val="方正仿宋_GBK"/>
        <family val="4"/>
        <charset val="134"/>
      </rPr>
      <t>2050204</t>
    </r>
  </si>
  <si>
    <r>
      <t>  </t>
    </r>
    <r>
      <rPr>
        <sz val="10"/>
        <rFont val="方正仿宋_GBK"/>
        <family val="4"/>
        <charset val="134"/>
      </rPr>
      <t>高中教育</t>
    </r>
  </si>
  <si>
    <r>
      <t> </t>
    </r>
    <r>
      <rPr>
        <sz val="10"/>
        <rFont val="方正仿宋_GBK"/>
        <family val="4"/>
        <charset val="134"/>
      </rPr>
      <t>20509</t>
    </r>
  </si>
  <si>
    <r>
      <t> </t>
    </r>
    <r>
      <rPr>
        <sz val="10"/>
        <rFont val="方正仿宋_GBK"/>
        <family val="4"/>
        <charset val="134"/>
      </rPr>
      <t>教育费附加安排的支出</t>
    </r>
  </si>
  <si>
    <r>
      <t>  </t>
    </r>
    <r>
      <rPr>
        <sz val="10"/>
        <rFont val="方正仿宋_GBK"/>
        <family val="4"/>
        <charset val="134"/>
      </rPr>
      <t>2050904</t>
    </r>
  </si>
  <si>
    <r>
      <t>  </t>
    </r>
    <r>
      <rPr>
        <sz val="10"/>
        <rFont val="方正仿宋_GBK"/>
        <family val="4"/>
        <charset val="134"/>
      </rPr>
      <t>城市中小学教学设施</t>
    </r>
  </si>
  <si>
    <r>
      <t> </t>
    </r>
    <r>
      <rPr>
        <sz val="10"/>
        <rFont val="方正仿宋_GBK"/>
        <family val="4"/>
        <charset val="134"/>
      </rPr>
      <t>20599</t>
    </r>
  </si>
  <si>
    <r>
      <t> </t>
    </r>
    <r>
      <rPr>
        <sz val="10"/>
        <rFont val="方正仿宋_GBK"/>
        <family val="4"/>
        <charset val="134"/>
      </rPr>
      <t>其他教育支出</t>
    </r>
  </si>
  <si>
    <r>
      <t>  </t>
    </r>
    <r>
      <rPr>
        <sz val="10"/>
        <rFont val="方正仿宋_GBK"/>
        <family val="4"/>
        <charset val="134"/>
      </rPr>
      <t>2059999</t>
    </r>
  </si>
  <si>
    <t xml:space="preserve"> 其他教育支出</t>
  </si>
  <si>
    <t>208</t>
  </si>
  <si>
    <r>
      <t> </t>
    </r>
    <r>
      <rPr>
        <sz val="10"/>
        <rFont val="方正仿宋_GBK"/>
        <family val="4"/>
        <charset val="134"/>
      </rPr>
      <t>20805</t>
    </r>
  </si>
  <si>
    <r>
      <t> </t>
    </r>
    <r>
      <rPr>
        <sz val="10"/>
        <rFont val="方正仿宋_GBK"/>
        <family val="4"/>
        <charset val="134"/>
      </rPr>
      <t>行政事业单位养老支出</t>
    </r>
  </si>
  <si>
    <r>
      <t>  </t>
    </r>
    <r>
      <rPr>
        <sz val="10"/>
        <rFont val="方正仿宋_GBK"/>
        <family val="4"/>
        <charset val="134"/>
      </rPr>
      <t>2080505</t>
    </r>
  </si>
  <si>
    <r>
      <t>  </t>
    </r>
    <r>
      <rPr>
        <sz val="10"/>
        <rFont val="方正仿宋_GBK"/>
        <family val="4"/>
        <charset val="134"/>
      </rPr>
      <t>机关事业单位基本养老保险缴费支出</t>
    </r>
  </si>
  <si>
    <r>
      <t>  </t>
    </r>
    <r>
      <rPr>
        <sz val="10"/>
        <rFont val="方正仿宋_GBK"/>
        <family val="4"/>
        <charset val="134"/>
      </rPr>
      <t>2080506</t>
    </r>
  </si>
  <si>
    <r>
      <t>  </t>
    </r>
    <r>
      <rPr>
        <sz val="10"/>
        <rFont val="方正仿宋_GBK"/>
        <family val="4"/>
        <charset val="134"/>
      </rPr>
      <t>机关事业单位职业年金缴费支出</t>
    </r>
  </si>
  <si>
    <r>
      <t>  </t>
    </r>
    <r>
      <rPr>
        <sz val="10"/>
        <rFont val="方正仿宋_GBK"/>
        <family val="4"/>
        <charset val="134"/>
      </rPr>
      <t>2080599</t>
    </r>
  </si>
  <si>
    <r>
      <t>  </t>
    </r>
    <r>
      <rPr>
        <sz val="10"/>
        <rFont val="方正仿宋_GBK"/>
        <family val="4"/>
        <charset val="134"/>
      </rPr>
      <t>其他行政事业单位养老支出</t>
    </r>
  </si>
  <si>
    <t>210</t>
  </si>
  <si>
    <r>
      <t> </t>
    </r>
    <r>
      <rPr>
        <sz val="10"/>
        <rFont val="方正仿宋_GBK"/>
        <family val="4"/>
        <charset val="134"/>
      </rPr>
      <t>21011</t>
    </r>
  </si>
  <si>
    <r>
      <t> </t>
    </r>
    <r>
      <rPr>
        <sz val="10"/>
        <rFont val="方正仿宋_GBK"/>
        <family val="4"/>
        <charset val="134"/>
      </rPr>
      <t>行政事业单位医疗</t>
    </r>
  </si>
  <si>
    <r>
      <t>  </t>
    </r>
    <r>
      <rPr>
        <sz val="10"/>
        <rFont val="方正仿宋_GBK"/>
        <family val="4"/>
        <charset val="134"/>
      </rPr>
      <t>2101102</t>
    </r>
  </si>
  <si>
    <r>
      <t>  </t>
    </r>
    <r>
      <rPr>
        <sz val="10"/>
        <rFont val="方正仿宋_GBK"/>
        <family val="4"/>
        <charset val="134"/>
      </rPr>
      <t>事业单位医疗</t>
    </r>
  </si>
  <si>
    <r>
      <t>  </t>
    </r>
    <r>
      <rPr>
        <sz val="10"/>
        <rFont val="方正仿宋_GBK"/>
        <family val="4"/>
        <charset val="134"/>
      </rPr>
      <t>2101199</t>
    </r>
  </si>
  <si>
    <r>
      <t>  </t>
    </r>
    <r>
      <rPr>
        <sz val="10"/>
        <rFont val="方正仿宋_GBK"/>
        <family val="4"/>
        <charset val="134"/>
      </rPr>
      <t>其他行政事业单位医疗支出</t>
    </r>
  </si>
  <si>
    <t>221</t>
  </si>
  <si>
    <r>
      <t> </t>
    </r>
    <r>
      <rPr>
        <sz val="10"/>
        <rFont val="方正仿宋_GBK"/>
        <family val="4"/>
        <charset val="134"/>
      </rPr>
      <t>22102</t>
    </r>
  </si>
  <si>
    <r>
      <t> </t>
    </r>
    <r>
      <rPr>
        <sz val="10"/>
        <rFont val="方正仿宋_GBK"/>
        <family val="4"/>
        <charset val="134"/>
      </rPr>
      <t>住房改革支出</t>
    </r>
  </si>
  <si>
    <r>
      <t>  </t>
    </r>
    <r>
      <rPr>
        <sz val="10"/>
        <rFont val="方正仿宋_GBK"/>
        <family val="4"/>
        <charset val="134"/>
      </rPr>
      <t>2210201</t>
    </r>
  </si>
  <si>
    <r>
      <t>  </t>
    </r>
    <r>
      <rPr>
        <sz val="10"/>
        <rFont val="方正仿宋_GBK"/>
        <family val="4"/>
        <charset val="134"/>
      </rPr>
      <t>住房公积金</t>
    </r>
  </si>
  <si>
    <r>
      <t>  </t>
    </r>
    <r>
      <rPr>
        <sz val="10"/>
        <rFont val="方正仿宋_GBK"/>
        <family val="4"/>
        <charset val="134"/>
      </rPr>
      <t>2210203</t>
    </r>
  </si>
  <si>
    <r>
      <t>  </t>
    </r>
    <r>
      <rPr>
        <sz val="10"/>
        <rFont val="方正仿宋_GBK"/>
        <family val="4"/>
        <charset val="134"/>
      </rPr>
      <t>购房补贴</t>
    </r>
  </si>
  <si>
    <t>附表3</t>
  </si>
  <si>
    <t>2024 年重庆市铁路中学校一般公共预算财政拨款基本支出预算表</t>
  </si>
  <si>
    <t>（部门预算支出经济分类科目）</t>
  </si>
  <si>
    <t>经济分类科目</t>
  </si>
  <si>
    <t>2024年基本支出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</si>
  <si>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</si>
  <si>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</si>
  <si>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</si>
  <si>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</si>
  <si>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</si>
  <si>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</si>
  <si>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</si>
  <si>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</si>
  <si>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</si>
  <si>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</si>
  <si>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</si>
  <si>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</si>
  <si>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</si>
  <si>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</si>
  <si>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</si>
  <si>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</si>
  <si>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</si>
  <si>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</si>
  <si>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</si>
  <si>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</si>
  <si>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</si>
  <si>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</si>
  <si>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</si>
  <si>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</si>
  <si>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</si>
  <si>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</si>
  <si>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</si>
  <si>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</si>
  <si>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30202</t>
    </r>
  </si>
  <si>
    <r>
      <rPr>
        <sz val="10"/>
        <color rgb="FF000000"/>
        <rFont val="方正仿宋_GBK"/>
        <family val="4"/>
        <charset val="134"/>
      </rPr>
      <t> 印刷费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</si>
  <si>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</si>
  <si>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</si>
  <si>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</si>
  <si>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</si>
  <si>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</si>
  <si>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</si>
  <si>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</si>
  <si>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</si>
  <si>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30213</t>
    </r>
  </si>
  <si>
    <r>
      <rPr>
        <sz val="10"/>
        <color rgb="FF000000"/>
        <rFont val="方正仿宋_GBK"/>
        <family val="4"/>
        <charset val="134"/>
      </rPr>
      <t> 维修（护）费</t>
    </r>
  </si>
  <si>
    <r>
      <rPr>
        <sz val="10"/>
        <color rgb="FF000000"/>
        <rFont val="方正仿宋_GBK"/>
        <family val="4"/>
        <charset val="134"/>
      </rPr>
      <t> 30214</t>
    </r>
  </si>
  <si>
    <r>
      <rPr>
        <sz val="10"/>
        <color rgb="FF000000"/>
        <rFont val="方正仿宋_GBK"/>
        <family val="4"/>
        <charset val="134"/>
      </rPr>
      <t> 租赁费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</si>
  <si>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</si>
  <si>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</si>
  <si>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30218</t>
    </r>
  </si>
  <si>
    <r>
      <rPr>
        <sz val="10"/>
        <color rgb="FF000000"/>
        <rFont val="方正仿宋_GBK"/>
        <family val="4"/>
        <charset val="134"/>
      </rPr>
      <t> 专用材料费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</si>
  <si>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</si>
  <si>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</si>
  <si>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</si>
  <si>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</si>
  <si>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</si>
  <si>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</si>
  <si>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30231</t>
    </r>
  </si>
  <si>
    <r>
      <rPr>
        <sz val="10"/>
        <color rgb="FF000000"/>
        <rFont val="方正仿宋_GBK"/>
        <family val="4"/>
        <charset val="134"/>
      </rPr>
      <t> 公务用车运行维护费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</si>
  <si>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</si>
  <si>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</si>
  <si>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</si>
  <si>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</si>
  <si>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family val="4"/>
        <charset val="134"/>
      </rPr>
      <t> 30305</t>
    </r>
  </si>
  <si>
    <r>
      <rPr>
        <sz val="10"/>
        <color rgb="FF000000"/>
        <rFont val="方正仿宋_GBK"/>
        <family val="4"/>
        <charset val="134"/>
      </rPr>
      <t> 生活补助</t>
    </r>
  </si>
  <si>
    <r>
      <rPr>
        <sz val="10"/>
        <color rgb="FF000000"/>
        <rFont val="方正仿宋_GBK"/>
        <family val="4"/>
        <charset val="134"/>
      </rPr>
      <t> 30307</t>
    </r>
  </si>
  <si>
    <r>
      <rPr>
        <sz val="10"/>
        <color rgb="FF000000"/>
        <rFont val="方正仿宋_GBK"/>
        <family val="4"/>
        <charset val="134"/>
      </rPr>
      <t> 医疗费补助</t>
    </r>
  </si>
  <si>
    <r>
      <rPr>
        <sz val="10"/>
        <color rgb="FF000000"/>
        <rFont val="方正仿宋_GBK"/>
        <family val="4"/>
        <charset val="134"/>
      </rPr>
      <t> 30308</t>
    </r>
  </si>
  <si>
    <r>
      <rPr>
        <sz val="10"/>
        <color rgb="FF000000"/>
        <rFont val="方正仿宋_GBK"/>
        <family val="4"/>
        <charset val="134"/>
      </rPr>
      <t> 助学金</t>
    </r>
  </si>
  <si>
    <t>310</t>
  </si>
  <si>
    <t>资本性支出</t>
  </si>
  <si>
    <r>
      <rPr>
        <sz val="10"/>
        <color rgb="FF000000"/>
        <rFont val="方正仿宋_GBK"/>
        <family val="4"/>
        <charset val="134"/>
      </rPr>
      <t> 31002</t>
    </r>
  </si>
  <si>
    <r>
      <rPr>
        <sz val="10"/>
        <color rgb="FF000000"/>
        <rFont val="方正仿宋_GBK"/>
        <family val="4"/>
        <charset val="134"/>
      </rPr>
      <t> 办公设备购置</t>
    </r>
  </si>
  <si>
    <t>附表4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</si>
  <si>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</si>
  <si>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</si>
  <si>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</si>
  <si>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</si>
  <si>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</si>
  <si>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方正仿宋_GBK"/>
        <family val="4"/>
        <charset val="134"/>
      </rPr>
      <t> 50102</t>
    </r>
  </si>
  <si>
    <r>
      <rPr>
        <sz val="12"/>
        <color rgb="FF000000"/>
        <rFont val="方正仿宋_GBK"/>
        <family val="4"/>
        <charset val="134"/>
      </rPr>
      <t> 社会保障缴费</t>
    </r>
  </si>
  <si>
    <t>505</t>
  </si>
  <si>
    <t>对事业单位经常性补助</t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</si>
  <si>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</si>
  <si>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</si>
  <si>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</si>
  <si>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</si>
  <si>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t>506</t>
  </si>
  <si>
    <t>对事业单位资本性补助</t>
  </si>
  <si>
    <r>
      <rPr>
        <sz val="12"/>
        <color rgb="FF000000"/>
        <rFont val="方正仿宋_GBK"/>
        <family val="4"/>
        <charset val="134"/>
      </rPr>
      <t> 50601</t>
    </r>
  </si>
  <si>
    <r>
      <rPr>
        <sz val="12"/>
        <color rgb="FF000000"/>
        <rFont val="方正仿宋_GBK"/>
        <family val="4"/>
        <charset val="134"/>
      </rPr>
      <t> 资本性支出</t>
    </r>
  </si>
  <si>
    <t>509</t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</si>
  <si>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</si>
  <si>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</si>
  <si>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2"/>
        <color rgb="FF000000"/>
        <rFont val="方正仿宋_GBK"/>
        <family val="4"/>
        <charset val="134"/>
      </rPr>
      <t> 50902</t>
    </r>
  </si>
  <si>
    <r>
      <rPr>
        <sz val="12"/>
        <color rgb="FF000000"/>
        <rFont val="方正仿宋_GBK"/>
        <family val="4"/>
        <charset val="134"/>
      </rPr>
      <t> 助学金</t>
    </r>
  </si>
  <si>
    <t>附表5</t>
  </si>
  <si>
    <t>2024 年重庆市铁路中学校一般公共预算“三公”经费支出表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</si>
  <si>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</si>
  <si>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</si>
  <si>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</si>
  <si>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</si>
  <si>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</si>
  <si>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附表6</t>
  </si>
  <si>
    <t>2024 年重庆市铁路中学校政府性基金预算支出表</t>
  </si>
  <si>
    <t>本年政府性基金预算财政拨款支出</t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</si>
  <si>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</si>
  <si>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</si>
  <si>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t>附表7</t>
  </si>
  <si>
    <t>2024 年重庆市铁路中学校部门收支总表</t>
  </si>
  <si>
    <t>11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</si>
  <si>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</si>
  <si>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</si>
  <si>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</si>
  <si>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</si>
  <si>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</si>
  <si>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</si>
  <si>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</si>
  <si>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附表8</t>
  </si>
  <si>
    <t>2024 年重庆市铁路中学校部门收入总表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</si>
  <si>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</si>
  <si>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</si>
  <si>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</si>
  <si>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</si>
  <si>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</si>
  <si>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</si>
  <si>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</si>
  <si>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</si>
  <si>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</si>
  <si>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</si>
  <si>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t> </t>
    </r>
    <r>
      <rPr>
        <sz val="9"/>
        <rFont val="方正仿宋_GBK"/>
        <family val="4"/>
        <charset val="134"/>
      </rPr>
      <t>20502</t>
    </r>
  </si>
  <si>
    <r>
      <t> </t>
    </r>
    <r>
      <rPr>
        <sz val="9"/>
        <rFont val="方正仿宋_GBK"/>
        <family val="4"/>
        <charset val="134"/>
      </rPr>
      <t>普通教育</t>
    </r>
  </si>
  <si>
    <r>
      <t>  </t>
    </r>
    <r>
      <rPr>
        <sz val="9"/>
        <rFont val="方正仿宋_GBK"/>
        <family val="4"/>
        <charset val="134"/>
      </rPr>
      <t>2050203</t>
    </r>
  </si>
  <si>
    <r>
      <t>  </t>
    </r>
    <r>
      <rPr>
        <sz val="9"/>
        <rFont val="方正仿宋_GBK"/>
        <family val="4"/>
        <charset val="134"/>
      </rPr>
      <t>初中教育</t>
    </r>
  </si>
  <si>
    <r>
      <t>  </t>
    </r>
    <r>
      <rPr>
        <sz val="9"/>
        <rFont val="方正仿宋_GBK"/>
        <family val="4"/>
        <charset val="134"/>
      </rPr>
      <t>2050204</t>
    </r>
  </si>
  <si>
    <r>
      <t>  </t>
    </r>
    <r>
      <rPr>
        <sz val="9"/>
        <rFont val="方正仿宋_GBK"/>
        <family val="4"/>
        <charset val="134"/>
      </rPr>
      <t>高中教育</t>
    </r>
  </si>
  <si>
    <r>
      <t> </t>
    </r>
    <r>
      <rPr>
        <sz val="9"/>
        <rFont val="方正仿宋_GBK"/>
        <family val="4"/>
        <charset val="134"/>
      </rPr>
      <t>20509</t>
    </r>
  </si>
  <si>
    <r>
      <t> </t>
    </r>
    <r>
      <rPr>
        <sz val="9"/>
        <rFont val="方正仿宋_GBK"/>
        <family val="4"/>
        <charset val="134"/>
      </rPr>
      <t>教育费附加安排的支出</t>
    </r>
  </si>
  <si>
    <r>
      <t>  </t>
    </r>
    <r>
      <rPr>
        <sz val="9"/>
        <rFont val="方正仿宋_GBK"/>
        <family val="4"/>
        <charset val="134"/>
      </rPr>
      <t>2050904</t>
    </r>
  </si>
  <si>
    <r>
      <t>  </t>
    </r>
    <r>
      <rPr>
        <sz val="9"/>
        <rFont val="方正仿宋_GBK"/>
        <family val="4"/>
        <charset val="134"/>
      </rPr>
      <t>城市中小学教学设施</t>
    </r>
  </si>
  <si>
    <r>
      <t> </t>
    </r>
    <r>
      <rPr>
        <sz val="9"/>
        <rFont val="方正仿宋_GBK"/>
        <family val="4"/>
        <charset val="134"/>
      </rPr>
      <t>20599</t>
    </r>
  </si>
  <si>
    <r>
      <t> </t>
    </r>
    <r>
      <rPr>
        <sz val="9"/>
        <rFont val="方正仿宋_GBK"/>
        <family val="4"/>
        <charset val="134"/>
      </rPr>
      <t>其他教育支出</t>
    </r>
  </si>
  <si>
    <r>
      <t>  </t>
    </r>
    <r>
      <rPr>
        <sz val="9"/>
        <rFont val="方正仿宋_GBK"/>
        <family val="4"/>
        <charset val="134"/>
      </rPr>
      <t>2059999</t>
    </r>
  </si>
  <si>
    <r>
      <t> </t>
    </r>
    <r>
      <rPr>
        <sz val="9"/>
        <rFont val="方正仿宋_GBK"/>
        <family val="4"/>
        <charset val="134"/>
      </rPr>
      <t>20805</t>
    </r>
  </si>
  <si>
    <r>
      <t> </t>
    </r>
    <r>
      <rPr>
        <sz val="9"/>
        <rFont val="方正仿宋_GBK"/>
        <family val="4"/>
        <charset val="134"/>
      </rPr>
      <t>行政事业单位养老支出</t>
    </r>
  </si>
  <si>
    <r>
      <t>  </t>
    </r>
    <r>
      <rPr>
        <sz val="9"/>
        <rFont val="方正仿宋_GBK"/>
        <family val="4"/>
        <charset val="134"/>
      </rPr>
      <t>2080505</t>
    </r>
  </si>
  <si>
    <r>
      <t>  </t>
    </r>
    <r>
      <rPr>
        <sz val="9"/>
        <rFont val="方正仿宋_GBK"/>
        <family val="4"/>
        <charset val="134"/>
      </rPr>
      <t>机关事业单位基本养老保险缴费支出</t>
    </r>
  </si>
  <si>
    <r>
      <t>  </t>
    </r>
    <r>
      <rPr>
        <sz val="9"/>
        <rFont val="方正仿宋_GBK"/>
        <family val="4"/>
        <charset val="134"/>
      </rPr>
      <t>2080506</t>
    </r>
  </si>
  <si>
    <r>
      <t>  </t>
    </r>
    <r>
      <rPr>
        <sz val="9"/>
        <rFont val="方正仿宋_GBK"/>
        <family val="4"/>
        <charset val="134"/>
      </rPr>
      <t>机关事业单位职业年金缴费支出</t>
    </r>
  </si>
  <si>
    <r>
      <t>  </t>
    </r>
    <r>
      <rPr>
        <sz val="9"/>
        <rFont val="方正仿宋_GBK"/>
        <family val="4"/>
        <charset val="134"/>
      </rPr>
      <t>2080599</t>
    </r>
  </si>
  <si>
    <r>
      <t>  </t>
    </r>
    <r>
      <rPr>
        <sz val="9"/>
        <rFont val="方正仿宋_GBK"/>
        <family val="4"/>
        <charset val="134"/>
      </rPr>
      <t>其他行政事业单位养老支出</t>
    </r>
  </si>
  <si>
    <r>
      <t> </t>
    </r>
    <r>
      <rPr>
        <sz val="9"/>
        <rFont val="方正仿宋_GBK"/>
        <family val="4"/>
        <charset val="134"/>
      </rPr>
      <t>21011</t>
    </r>
  </si>
  <si>
    <r>
      <t> </t>
    </r>
    <r>
      <rPr>
        <sz val="9"/>
        <rFont val="方正仿宋_GBK"/>
        <family val="4"/>
        <charset val="134"/>
      </rPr>
      <t>行政事业单位医疗</t>
    </r>
  </si>
  <si>
    <r>
      <t>  </t>
    </r>
    <r>
      <rPr>
        <sz val="9"/>
        <rFont val="方正仿宋_GBK"/>
        <family val="4"/>
        <charset val="134"/>
      </rPr>
      <t>2101102</t>
    </r>
  </si>
  <si>
    <r>
      <t>  </t>
    </r>
    <r>
      <rPr>
        <sz val="9"/>
        <rFont val="方正仿宋_GBK"/>
        <family val="4"/>
        <charset val="134"/>
      </rPr>
      <t>事业单位医疗</t>
    </r>
  </si>
  <si>
    <r>
      <t>  </t>
    </r>
    <r>
      <rPr>
        <sz val="9"/>
        <rFont val="方正仿宋_GBK"/>
        <family val="4"/>
        <charset val="134"/>
      </rPr>
      <t>2101199</t>
    </r>
  </si>
  <si>
    <r>
      <t>  </t>
    </r>
    <r>
      <rPr>
        <sz val="9"/>
        <rFont val="方正仿宋_GBK"/>
        <family val="4"/>
        <charset val="134"/>
      </rPr>
      <t>其他行政事业单位医疗支出</t>
    </r>
  </si>
  <si>
    <r>
      <t> </t>
    </r>
    <r>
      <rPr>
        <sz val="9"/>
        <rFont val="方正仿宋_GBK"/>
        <family val="4"/>
        <charset val="134"/>
      </rPr>
      <t>22102</t>
    </r>
  </si>
  <si>
    <r>
      <t> </t>
    </r>
    <r>
      <rPr>
        <sz val="9"/>
        <rFont val="方正仿宋_GBK"/>
        <family val="4"/>
        <charset val="134"/>
      </rPr>
      <t>住房改革支出</t>
    </r>
  </si>
  <si>
    <r>
      <t>  </t>
    </r>
    <r>
      <rPr>
        <sz val="9"/>
        <rFont val="方正仿宋_GBK"/>
        <family val="4"/>
        <charset val="134"/>
      </rPr>
      <t>2210201</t>
    </r>
  </si>
  <si>
    <r>
      <t>  </t>
    </r>
    <r>
      <rPr>
        <sz val="9"/>
        <rFont val="方正仿宋_GBK"/>
        <family val="4"/>
        <charset val="134"/>
      </rPr>
      <t>住房公积金</t>
    </r>
  </si>
  <si>
    <r>
      <t>  </t>
    </r>
    <r>
      <rPr>
        <sz val="9"/>
        <rFont val="方正仿宋_GBK"/>
        <family val="4"/>
        <charset val="134"/>
      </rPr>
      <t>2210203</t>
    </r>
  </si>
  <si>
    <r>
      <t>  </t>
    </r>
    <r>
      <rPr>
        <sz val="9"/>
        <rFont val="方正仿宋_GBK"/>
        <family val="4"/>
        <charset val="134"/>
      </rPr>
      <t>购房补贴</t>
    </r>
  </si>
  <si>
    <t>附表9</t>
  </si>
  <si>
    <t>2024 年重庆市铁路中学校部门支出总表</t>
  </si>
  <si>
    <t>（功能科目分类到项）</t>
  </si>
  <si>
    <t>项目支出</t>
  </si>
  <si>
    <r>
      <t> </t>
    </r>
    <r>
      <rPr>
        <sz val="12"/>
        <rFont val="方正仿宋_GBK"/>
        <family val="4"/>
        <charset val="134"/>
      </rPr>
      <t>20502</t>
    </r>
  </si>
  <si>
    <r>
      <t> </t>
    </r>
    <r>
      <rPr>
        <sz val="12"/>
        <rFont val="方正仿宋_GBK"/>
        <family val="4"/>
        <charset val="134"/>
      </rPr>
      <t>普通教育</t>
    </r>
  </si>
  <si>
    <r>
      <t>  </t>
    </r>
    <r>
      <rPr>
        <sz val="12"/>
        <rFont val="方正仿宋_GBK"/>
        <family val="4"/>
        <charset val="134"/>
      </rPr>
      <t>2050203</t>
    </r>
  </si>
  <si>
    <r>
      <t>  </t>
    </r>
    <r>
      <rPr>
        <sz val="12"/>
        <rFont val="方正仿宋_GBK"/>
        <family val="4"/>
        <charset val="134"/>
      </rPr>
      <t>初中教育</t>
    </r>
  </si>
  <si>
    <r>
      <t>  </t>
    </r>
    <r>
      <rPr>
        <sz val="12"/>
        <rFont val="方正仿宋_GBK"/>
        <family val="4"/>
        <charset val="134"/>
      </rPr>
      <t>2050204</t>
    </r>
  </si>
  <si>
    <r>
      <t>  </t>
    </r>
    <r>
      <rPr>
        <sz val="12"/>
        <rFont val="方正仿宋_GBK"/>
        <family val="4"/>
        <charset val="134"/>
      </rPr>
      <t>高中教育</t>
    </r>
  </si>
  <si>
    <r>
      <t> </t>
    </r>
    <r>
      <rPr>
        <sz val="12"/>
        <rFont val="方正仿宋_GBK"/>
        <family val="4"/>
        <charset val="134"/>
      </rPr>
      <t>20509</t>
    </r>
  </si>
  <si>
    <r>
      <t> </t>
    </r>
    <r>
      <rPr>
        <sz val="12"/>
        <rFont val="方正仿宋_GBK"/>
        <family val="4"/>
        <charset val="134"/>
      </rPr>
      <t>教育费附加安排的支出</t>
    </r>
  </si>
  <si>
    <r>
      <t>  </t>
    </r>
    <r>
      <rPr>
        <sz val="12"/>
        <rFont val="方正仿宋_GBK"/>
        <family val="4"/>
        <charset val="134"/>
      </rPr>
      <t>2050904</t>
    </r>
  </si>
  <si>
    <r>
      <t>  </t>
    </r>
    <r>
      <rPr>
        <sz val="12"/>
        <rFont val="方正仿宋_GBK"/>
        <family val="4"/>
        <charset val="134"/>
      </rPr>
      <t>城市中小学教学设施</t>
    </r>
  </si>
  <si>
    <r>
      <t> </t>
    </r>
    <r>
      <rPr>
        <sz val="12"/>
        <rFont val="方正仿宋_GBK"/>
        <family val="4"/>
        <charset val="134"/>
      </rPr>
      <t>20599</t>
    </r>
  </si>
  <si>
    <r>
      <t> </t>
    </r>
    <r>
      <rPr>
        <sz val="12"/>
        <rFont val="方正仿宋_GBK"/>
        <family val="4"/>
        <charset val="134"/>
      </rPr>
      <t>其他教育支出</t>
    </r>
  </si>
  <si>
    <r>
      <t>  </t>
    </r>
    <r>
      <rPr>
        <sz val="12"/>
        <rFont val="方正仿宋_GBK"/>
        <family val="4"/>
        <charset val="134"/>
      </rPr>
      <t>2059999</t>
    </r>
  </si>
  <si>
    <r>
      <t> </t>
    </r>
    <r>
      <rPr>
        <sz val="12"/>
        <rFont val="方正仿宋_GBK"/>
        <family val="4"/>
        <charset val="134"/>
      </rPr>
      <t>20805</t>
    </r>
  </si>
  <si>
    <r>
      <t> </t>
    </r>
    <r>
      <rPr>
        <sz val="12"/>
        <rFont val="方正仿宋_GBK"/>
        <family val="4"/>
        <charset val="134"/>
      </rPr>
      <t>行政事业单位养老支出</t>
    </r>
  </si>
  <si>
    <r>
      <t>  </t>
    </r>
    <r>
      <rPr>
        <sz val="12"/>
        <rFont val="方正仿宋_GBK"/>
        <family val="4"/>
        <charset val="134"/>
      </rPr>
      <t>2080505</t>
    </r>
  </si>
  <si>
    <r>
      <t>  </t>
    </r>
    <r>
      <rPr>
        <sz val="12"/>
        <rFont val="方正仿宋_GBK"/>
        <family val="4"/>
        <charset val="134"/>
      </rPr>
      <t>机关事业单位基本养老保险缴费支出</t>
    </r>
  </si>
  <si>
    <r>
      <t>  </t>
    </r>
    <r>
      <rPr>
        <sz val="12"/>
        <rFont val="方正仿宋_GBK"/>
        <family val="4"/>
        <charset val="134"/>
      </rPr>
      <t>2080506</t>
    </r>
  </si>
  <si>
    <r>
      <t>  </t>
    </r>
    <r>
      <rPr>
        <sz val="12"/>
        <rFont val="方正仿宋_GBK"/>
        <family val="4"/>
        <charset val="134"/>
      </rPr>
      <t>机关事业单位职业年金缴费支出</t>
    </r>
  </si>
  <si>
    <r>
      <t>  </t>
    </r>
    <r>
      <rPr>
        <sz val="12"/>
        <rFont val="方正仿宋_GBK"/>
        <family val="4"/>
        <charset val="134"/>
      </rPr>
      <t>2080599</t>
    </r>
  </si>
  <si>
    <r>
      <t>  </t>
    </r>
    <r>
      <rPr>
        <sz val="12"/>
        <rFont val="方正仿宋_GBK"/>
        <family val="4"/>
        <charset val="134"/>
      </rPr>
      <t>其他行政事业单位养老支出</t>
    </r>
  </si>
  <si>
    <r>
      <t> </t>
    </r>
    <r>
      <rPr>
        <sz val="12"/>
        <rFont val="方正仿宋_GBK"/>
        <family val="4"/>
        <charset val="134"/>
      </rPr>
      <t>21011</t>
    </r>
  </si>
  <si>
    <r>
      <t> </t>
    </r>
    <r>
      <rPr>
        <sz val="12"/>
        <rFont val="方正仿宋_GBK"/>
        <family val="4"/>
        <charset val="134"/>
      </rPr>
      <t>行政事业单位医疗</t>
    </r>
  </si>
  <si>
    <r>
      <t>  </t>
    </r>
    <r>
      <rPr>
        <sz val="12"/>
        <rFont val="方正仿宋_GBK"/>
        <family val="4"/>
        <charset val="134"/>
      </rPr>
      <t>2101102</t>
    </r>
  </si>
  <si>
    <r>
      <t>  </t>
    </r>
    <r>
      <rPr>
        <sz val="12"/>
        <rFont val="方正仿宋_GBK"/>
        <family val="4"/>
        <charset val="134"/>
      </rPr>
      <t>事业单位医疗</t>
    </r>
  </si>
  <si>
    <r>
      <t>  </t>
    </r>
    <r>
      <rPr>
        <sz val="12"/>
        <rFont val="方正仿宋_GBK"/>
        <family val="4"/>
        <charset val="134"/>
      </rPr>
      <t>2101199</t>
    </r>
  </si>
  <si>
    <r>
      <t>  </t>
    </r>
    <r>
      <rPr>
        <sz val="12"/>
        <rFont val="方正仿宋_GBK"/>
        <family val="4"/>
        <charset val="134"/>
      </rPr>
      <t>其他行政事业单位医疗支出</t>
    </r>
  </si>
  <si>
    <r>
      <t> </t>
    </r>
    <r>
      <rPr>
        <sz val="12"/>
        <rFont val="方正仿宋_GBK"/>
        <family val="4"/>
        <charset val="134"/>
      </rPr>
      <t>22102</t>
    </r>
  </si>
  <si>
    <r>
      <t> </t>
    </r>
    <r>
      <rPr>
        <sz val="12"/>
        <rFont val="方正仿宋_GBK"/>
        <family val="4"/>
        <charset val="134"/>
      </rPr>
      <t>住房改革支出</t>
    </r>
  </si>
  <si>
    <r>
      <t>  </t>
    </r>
    <r>
      <rPr>
        <sz val="12"/>
        <rFont val="方正仿宋_GBK"/>
        <family val="4"/>
        <charset val="134"/>
      </rPr>
      <t>2210201</t>
    </r>
  </si>
  <si>
    <r>
      <t>  </t>
    </r>
    <r>
      <rPr>
        <sz val="12"/>
        <rFont val="方正仿宋_GBK"/>
        <family val="4"/>
        <charset val="134"/>
      </rPr>
      <t>住房公积金</t>
    </r>
  </si>
  <si>
    <r>
      <t>  </t>
    </r>
    <r>
      <rPr>
        <sz val="12"/>
        <rFont val="方正仿宋_GBK"/>
        <family val="4"/>
        <charset val="134"/>
      </rPr>
      <t>2210203</t>
    </r>
  </si>
  <si>
    <r>
      <t>  </t>
    </r>
    <r>
      <rPr>
        <sz val="12"/>
        <rFont val="方正仿宋_GBK"/>
        <family val="4"/>
        <charset val="134"/>
      </rPr>
      <t>购房补贴</t>
    </r>
  </si>
  <si>
    <t>附表10</t>
  </si>
  <si>
    <t>2024 年重庆市铁路中学校一般公共预算财政拨款项目支出预算表</t>
  </si>
  <si>
    <r>
      <t> </t>
    </r>
    <r>
      <rPr>
        <sz val="12"/>
        <rFont val="方正仿宋_GBK"/>
        <family val="4"/>
        <charset val="134"/>
      </rPr>
      <t>30201</t>
    </r>
  </si>
  <si>
    <r>
      <t> </t>
    </r>
    <r>
      <rPr>
        <sz val="12"/>
        <rFont val="方正仿宋_GBK"/>
        <family val="4"/>
        <charset val="134"/>
      </rPr>
      <t>办公费</t>
    </r>
  </si>
  <si>
    <r>
      <t> </t>
    </r>
    <r>
      <rPr>
        <sz val="12"/>
        <rFont val="方正仿宋_GBK"/>
        <family val="4"/>
        <charset val="134"/>
      </rPr>
      <t>30205</t>
    </r>
  </si>
  <si>
    <r>
      <t> </t>
    </r>
    <r>
      <rPr>
        <sz val="12"/>
        <rFont val="方正仿宋_GBK"/>
        <family val="4"/>
        <charset val="134"/>
      </rPr>
      <t>水费</t>
    </r>
  </si>
  <si>
    <r>
      <t> </t>
    </r>
    <r>
      <rPr>
        <sz val="12"/>
        <rFont val="方正仿宋_GBK"/>
        <family val="4"/>
        <charset val="134"/>
      </rPr>
      <t>30206</t>
    </r>
  </si>
  <si>
    <r>
      <t> </t>
    </r>
    <r>
      <rPr>
        <sz val="12"/>
        <rFont val="方正仿宋_GBK"/>
        <family val="4"/>
        <charset val="134"/>
      </rPr>
      <t>电费</t>
    </r>
  </si>
  <si>
    <r>
      <t> </t>
    </r>
    <r>
      <rPr>
        <sz val="12"/>
        <rFont val="方正仿宋_GBK"/>
        <family val="4"/>
        <charset val="134"/>
      </rPr>
      <t>30209</t>
    </r>
  </si>
  <si>
    <r>
      <t> </t>
    </r>
    <r>
      <rPr>
        <sz val="12"/>
        <rFont val="方正仿宋_GBK"/>
        <family val="4"/>
        <charset val="134"/>
      </rPr>
      <t>物业管理费</t>
    </r>
  </si>
  <si>
    <r>
      <t> </t>
    </r>
    <r>
      <rPr>
        <sz val="12"/>
        <rFont val="方正仿宋_GBK"/>
        <family val="4"/>
        <charset val="134"/>
      </rPr>
      <t>30226</t>
    </r>
  </si>
  <si>
    <r>
      <t> </t>
    </r>
    <r>
      <rPr>
        <sz val="12"/>
        <rFont val="方正仿宋_GBK"/>
        <family val="4"/>
        <charset val="134"/>
      </rPr>
      <t>劳务费</t>
    </r>
  </si>
  <si>
    <r>
      <t> </t>
    </r>
    <r>
      <rPr>
        <sz val="12"/>
        <rFont val="方正仿宋_GBK"/>
        <family val="4"/>
        <charset val="134"/>
      </rPr>
      <t>31003</t>
    </r>
  </si>
  <si>
    <r>
      <t> </t>
    </r>
    <r>
      <rPr>
        <sz val="12"/>
        <rFont val="方正仿宋_GBK"/>
        <family val="4"/>
        <charset val="134"/>
      </rPr>
      <t>专用设备购置</t>
    </r>
  </si>
  <si>
    <r>
      <t> </t>
    </r>
    <r>
      <rPr>
        <sz val="12"/>
        <rFont val="方正仿宋_GBK"/>
        <family val="4"/>
        <charset val="134"/>
      </rPr>
      <t>31099</t>
    </r>
  </si>
  <si>
    <r>
      <t> </t>
    </r>
    <r>
      <rPr>
        <sz val="12"/>
        <rFont val="方正仿宋_GBK"/>
        <family val="4"/>
        <charset val="134"/>
      </rPr>
      <t>其他资本性支出</t>
    </r>
  </si>
  <si>
    <t>附表11</t>
  </si>
  <si>
    <r>
      <t> </t>
    </r>
    <r>
      <rPr>
        <sz val="12"/>
        <rFont val="方正仿宋_GBK"/>
        <family val="4"/>
        <charset val="134"/>
      </rPr>
      <t>50502</t>
    </r>
  </si>
  <si>
    <r>
      <t> </t>
    </r>
    <r>
      <rPr>
        <sz val="12"/>
        <rFont val="方正仿宋_GBK"/>
        <family val="4"/>
        <charset val="134"/>
      </rPr>
      <t>商品和服务支出</t>
    </r>
  </si>
  <si>
    <r>
      <t> </t>
    </r>
    <r>
      <rPr>
        <sz val="12"/>
        <rFont val="方正仿宋_GBK"/>
        <family val="4"/>
        <charset val="134"/>
      </rPr>
      <t>50601</t>
    </r>
  </si>
  <si>
    <r>
      <t> </t>
    </r>
    <r>
      <rPr>
        <sz val="12"/>
        <rFont val="方正仿宋_GBK"/>
        <family val="4"/>
        <charset val="134"/>
      </rPr>
      <t>资本性支出</t>
    </r>
  </si>
  <si>
    <t>项目名称</t>
  </si>
  <si>
    <t>单位资金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</si>
  <si>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</si>
  <si>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</si>
  <si>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</si>
  <si>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</si>
  <si>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</si>
  <si>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</si>
  <si>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</si>
  <si>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非税弥补公用经费（专户）</t>
  </si>
  <si>
    <t>学校设备购置专项经费</t>
  </si>
  <si>
    <t>聘用人员专项经费—一事一议</t>
  </si>
  <si>
    <t>2024 年重庆市铁路中学校政府采购明细表</t>
  </si>
  <si>
    <t>金额单位：万元</t>
  </si>
  <si>
    <t>部门单位</t>
  </si>
  <si>
    <t>项目编码</t>
  </si>
  <si>
    <t>功能科目</t>
  </si>
  <si>
    <t>政府经济科目</t>
  </si>
  <si>
    <t>部门经济科目</t>
  </si>
  <si>
    <t>是否政府采购</t>
  </si>
  <si>
    <t>项目状态</t>
  </si>
  <si>
    <t>合计：</t>
  </si>
  <si>
    <t>250-重庆市九龙坡区教育委员会</t>
  </si>
  <si>
    <t>  250017-重庆市铁路中学校</t>
  </si>
  <si>
    <t>   250017-重庆市铁路中学校</t>
  </si>
  <si>
    <t>50010722T000000157384</t>
  </si>
  <si>
    <t>2050204-高中教育</t>
  </si>
  <si>
    <t>50601-资本性支出</t>
  </si>
  <si>
    <t>31002-办公设备购置</t>
  </si>
  <si>
    <t>是</t>
  </si>
  <si>
    <t>预算局确认已审</t>
  </si>
  <si>
    <t>50010722T000000158146</t>
  </si>
  <si>
    <t>2050904-城市中小学教学设施</t>
  </si>
  <si>
    <t>31003-专用设备购置</t>
  </si>
  <si>
    <t>50010724T000004280658</t>
  </si>
  <si>
    <t>渝财教（2023）182号提前下2024年城乡义务教育补助资金-生均公用经费</t>
  </si>
  <si>
    <t>2050203-初中教育</t>
  </si>
  <si>
    <t>50502-商品和服务支出</t>
  </si>
  <si>
    <t>30209-物业管理费</t>
  </si>
  <si>
    <t>2024年重庆市铁路中学校项目绩效目标表</t>
  </si>
  <si>
    <t>单位信息：</t>
  </si>
  <si>
    <t>250017-重庆市铁路中学校</t>
  </si>
  <si>
    <t>项目名称：</t>
  </si>
  <si>
    <t>职能职责与活动：</t>
  </si>
  <si>
    <t>0507-教师队伍建设/04-聘用人员管理</t>
  </si>
  <si>
    <t>主管部门：</t>
  </si>
  <si>
    <t>项目经办人：</t>
  </si>
  <si>
    <t>杜群英</t>
  </si>
  <si>
    <t>项目总额：</t>
  </si>
  <si>
    <t>预算执行率权重(%)：</t>
  </si>
  <si>
    <t>项目经办人
电话：</t>
  </si>
  <si>
    <t>68509183</t>
  </si>
  <si>
    <t>其中：</t>
  </si>
  <si>
    <t>财政资金：</t>
  </si>
  <si>
    <t>整体目标：</t>
  </si>
  <si>
    <t xml:space="preserve">根据学生人数按师生比测算应核编制数,按照缺编人数补助经费,用于代课教师的工资发放，保障学校正常运转。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</si>
  <si>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</si>
  <si>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</si>
  <si>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</si>
  <si>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</si>
  <si>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</si>
  <si>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</si>
  <si>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</si>
  <si>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</si>
  <si>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</si>
  <si>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</si>
  <si>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</si>
  <si>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</si>
  <si>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</si>
  <si>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备注</t>
  </si>
  <si>
    <t>产出指标</t>
  </si>
  <si>
    <t>数量指标</t>
  </si>
  <si>
    <t>缺编教师人数</t>
  </si>
  <si>
    <t>＝</t>
  </si>
  <si>
    <t>91</t>
  </si>
  <si>
    <t>人数</t>
  </si>
  <si>
    <t>20</t>
  </si>
  <si>
    <t>时效指标</t>
  </si>
  <si>
    <t>项目资金时间</t>
  </si>
  <si>
    <t>2024</t>
  </si>
  <si>
    <t>年</t>
  </si>
  <si>
    <t>成本指标</t>
  </si>
  <si>
    <t>缺编教师9个月工资成本</t>
  </si>
  <si>
    <t>4026750</t>
  </si>
  <si>
    <t>元</t>
  </si>
  <si>
    <t>10</t>
  </si>
  <si>
    <t>效益指标</t>
  </si>
  <si>
    <t>可持续发展</t>
  </si>
  <si>
    <t>提高社会就业岗位</t>
  </si>
  <si>
    <t>定性</t>
  </si>
  <si>
    <t>有效保障</t>
  </si>
  <si>
    <t>项</t>
  </si>
  <si>
    <t>社会效益</t>
  </si>
  <si>
    <t>保障学校正常运转，稳定教师队伍</t>
  </si>
  <si>
    <t>满意度指标</t>
  </si>
  <si>
    <t>服务对象满意度指标</t>
  </si>
  <si>
    <t>缺编教师满意度</t>
  </si>
  <si>
    <t>≥</t>
  </si>
  <si>
    <t>95</t>
  </si>
  <si>
    <t>%</t>
  </si>
  <si>
    <t>质量指标</t>
  </si>
  <si>
    <t>100</t>
  </si>
  <si>
    <t>15</t>
  </si>
  <si>
    <t>可持续影响</t>
  </si>
  <si>
    <r>
      <t>附表1</t>
    </r>
    <r>
      <rPr>
        <sz val="10"/>
        <rFont val="方正楷体_GBK"/>
        <family val="4"/>
        <charset val="134"/>
      </rPr>
      <t>2</t>
    </r>
    <phoneticPr fontId="52" type="noConversion"/>
  </si>
  <si>
    <r>
      <t>附表1</t>
    </r>
    <r>
      <rPr>
        <sz val="10"/>
        <rFont val="方正楷体_GBK"/>
        <family val="4"/>
        <charset val="134"/>
      </rPr>
      <t>3</t>
    </r>
    <phoneticPr fontId="52" type="noConversion"/>
  </si>
  <si>
    <t>渝财教（2023）182号提前下达2024年城乡义务教育补助资金-生均公用经费</t>
  </si>
  <si>
    <t>0515-教育综合管理/06-其他</t>
  </si>
  <si>
    <t>项目经办人电话：</t>
  </si>
  <si>
    <t>服务学生人数</t>
  </si>
  <si>
    <t>3235</t>
  </si>
  <si>
    <t>人</t>
  </si>
  <si>
    <t>保障学生正常运转</t>
  </si>
  <si>
    <t>资金所属时间</t>
  </si>
  <si>
    <t>受益学生覆盖率</t>
  </si>
  <si>
    <t>维持学校正常发展</t>
  </si>
  <si>
    <t>有效维持</t>
  </si>
  <si>
    <t>家长学生满意度</t>
  </si>
  <si>
    <t xml:space="preserve">保障义务教育学校正常运转、完成教育教学活动和其他日常工作任务等方面支出的费用，具体支出包括：教学业务与管理、教师培训、实验学习、文体活动、水电、交通差旅、邮电，仪器设备及图书资料等购置，房屋建筑物及仪器设备的日常维修维护等，不得用于人员经费、基本建设投资、偿还债务等方面的支出
</t>
    <phoneticPr fontId="52" type="noConversion"/>
  </si>
  <si>
    <t>单位：万元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</si>
</sst>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name val="方正楷体_GBK"/>
      <family val="4"/>
      <charset val="134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sz val="9"/>
      <color rgb="FF000000"/>
      <name val="WenQuanYi Micro Hei"/>
      <family val="1"/>
    </font>
    <font>
      <sz val="10"/>
      <color rgb="FF000000"/>
      <name val="方正仿宋_GBK"/>
      <family val="4"/>
      <charset val="134"/>
    </font>
    <font>
      <sz val="11"/>
      <name val="宋体"/>
      <family val="3"/>
      <charset val="134"/>
      <scheme val="minor"/>
    </font>
    <font>
      <sz val="19"/>
      <name val="方正小标宋_GBK"/>
      <family val="4"/>
      <charset val="134"/>
    </font>
    <font>
      <sz val="10"/>
      <name val="方正仿宋_GBK"/>
      <family val="4"/>
      <charset val="134"/>
    </font>
    <font>
      <sz val="10"/>
      <name val="Arial"/>
      <family val="2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0"/>
      <name val="Times New Roman"/>
      <family val="1"/>
    </font>
    <font>
      <sz val="17"/>
      <name val="方正小标宋_GBK"/>
      <family val="4"/>
      <charset val="134"/>
    </font>
    <font>
      <sz val="12"/>
      <name val="方正楷体_GBK"/>
      <family val="4"/>
      <charset val="134"/>
    </font>
    <font>
      <sz val="12"/>
      <name val="方正仿宋_GBK"/>
      <family val="4"/>
      <charset val="134"/>
    </font>
    <font>
      <sz val="12"/>
      <name val="方正黑体_GBK"/>
      <family val="4"/>
      <charset val="134"/>
    </font>
    <font>
      <sz val="12"/>
      <name val="Times New Roman"/>
      <family val="1"/>
    </font>
    <font>
      <sz val="12"/>
      <name val="Arial"/>
      <family val="2"/>
    </font>
    <font>
      <sz val="16"/>
      <name val="方正小标宋_GBK"/>
      <family val="4"/>
      <charset val="134"/>
    </font>
    <font>
      <sz val="15"/>
      <name val="方正小标宋_GBK"/>
      <family val="4"/>
      <charset val="134"/>
    </font>
    <font>
      <sz val="12"/>
      <name val="方正楷体_GBK"/>
      <family val="4"/>
      <charset val="134"/>
    </font>
    <font>
      <sz val="14"/>
      <name val="方正黑体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name val="Arial"/>
      <family val="2"/>
    </font>
    <font>
      <sz val="11"/>
      <name val="方正楷体_GBK"/>
      <family val="4"/>
      <charset val="134"/>
    </font>
    <font>
      <sz val="10"/>
      <color rgb="FF000000"/>
      <name val="方正楷体_GBK"/>
      <family val="4"/>
      <charset val="134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5"/>
      <color rgb="FF000000"/>
      <name val="方正小标宋_GBK"/>
      <family val="4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楷体_GBK"/>
      <family val="4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4"/>
      <name val="方正小标宋_GBK"/>
      <family val="4"/>
      <charset val="134"/>
    </font>
    <font>
      <b/>
      <sz val="10"/>
      <name val="方正仿宋_GBK"/>
      <family val="4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方正楷体_GBK"/>
      <family val="4"/>
      <charset val="134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" fillId="0" borderId="0"/>
    <xf numFmtId="0" fontId="6" fillId="0" borderId="0"/>
  </cellStyleXfs>
  <cellXfs count="13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4" applyFont="1" applyFill="1" applyBorder="1" applyAlignment="1">
      <alignment vertical="center"/>
    </xf>
    <xf numFmtId="0" fontId="4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0" fontId="6" fillId="0" borderId="0" xfId="4"/>
    <xf numFmtId="0" fontId="5" fillId="0" borderId="0" xfId="4" applyFont="1" applyFill="1" applyAlignment="1">
      <alignment horizontal="center" vertical="center"/>
    </xf>
    <xf numFmtId="0" fontId="4" fillId="0" borderId="1" xfId="4" applyFont="1" applyFill="1" applyBorder="1" applyAlignment="1">
      <alignment horizontal="right" vertical="center"/>
    </xf>
    <xf numFmtId="0" fontId="1" fillId="0" borderId="0" xfId="3" applyFont="1" applyBorder="1" applyAlignment="1">
      <alignment vertical="center" wrapText="1"/>
    </xf>
    <xf numFmtId="0" fontId="51" fillId="0" borderId="0" xfId="3">
      <alignment vertical="center"/>
    </xf>
    <xf numFmtId="0" fontId="8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0" fillId="0" borderId="2" xfId="3" applyFont="1" applyBorder="1" applyAlignment="1">
      <alignment horizontal="left" vertical="center"/>
    </xf>
    <xf numFmtId="0" fontId="10" fillId="0" borderId="2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vertical="center" wrapText="1"/>
    </xf>
    <xf numFmtId="0" fontId="10" fillId="0" borderId="2" xfId="3" applyFont="1" applyBorder="1" applyAlignment="1">
      <alignment horizontal="center" vertical="center"/>
    </xf>
    <xf numFmtId="4" fontId="10" fillId="0" borderId="2" xfId="3" applyNumberFormat="1" applyFont="1" applyBorder="1" applyAlignment="1">
      <alignment horizontal="right" vertical="center"/>
    </xf>
    <xf numFmtId="0" fontId="0" fillId="0" borderId="0" xfId="3" applyFont="1">
      <alignment vertical="center"/>
    </xf>
    <xf numFmtId="0" fontId="0" fillId="0" borderId="3" xfId="3" applyFont="1" applyBorder="1" applyAlignment="1">
      <alignment vertical="center"/>
    </xf>
    <xf numFmtId="0" fontId="11" fillId="0" borderId="0" xfId="0" applyFont="1">
      <alignment vertical="center"/>
    </xf>
    <xf numFmtId="0" fontId="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4" fontId="22" fillId="0" borderId="4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/>
    </xf>
    <xf numFmtId="4" fontId="30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vertical="center"/>
    </xf>
    <xf numFmtId="4" fontId="32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2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38" fillId="0" borderId="2" xfId="0" applyFont="1" applyBorder="1" applyAlignment="1">
      <alignment horizontal="center" vertical="center"/>
    </xf>
    <xf numFmtId="4" fontId="4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4" fontId="41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4" fontId="41" fillId="0" borderId="2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45" fillId="0" borderId="0" xfId="0" applyFont="1" applyBorder="1" applyAlignment="1">
      <alignment horizontal="right" vertical="center" wrapText="1"/>
    </xf>
    <xf numFmtId="4" fontId="47" fillId="0" borderId="2" xfId="0" applyNumberFormat="1" applyFont="1" applyBorder="1" applyAlignment="1">
      <alignment horizontal="right" vertical="center" wrapText="1"/>
    </xf>
    <xf numFmtId="0" fontId="45" fillId="0" borderId="2" xfId="0" applyFont="1" applyBorder="1" applyAlignment="1">
      <alignment horizontal="left" vertical="center" wrapText="1"/>
    </xf>
    <xf numFmtId="4" fontId="48" fillId="0" borderId="2" xfId="0" applyNumberFormat="1" applyFont="1" applyBorder="1" applyAlignment="1">
      <alignment horizontal="right" vertical="center" wrapText="1"/>
    </xf>
    <xf numFmtId="0" fontId="3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53" fillId="0" borderId="0" xfId="3" applyFont="1" applyBorder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55" fillId="0" borderId="1" xfId="0" applyFont="1" applyFill="1" applyBorder="1" applyAlignment="1">
      <alignment vertical="center"/>
    </xf>
    <xf numFmtId="0" fontId="55" fillId="0" borderId="1" xfId="0" applyFont="1" applyFill="1" applyBorder="1" applyAlignment="1">
      <alignment horizontal="right" vertical="center"/>
    </xf>
    <xf numFmtId="0" fontId="55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vertical="center" wrapText="1"/>
    </xf>
    <xf numFmtId="0" fontId="9" fillId="0" borderId="0" xfId="3" applyFont="1" applyBorder="1" applyAlignment="1">
      <alignment vertical="center"/>
    </xf>
    <xf numFmtId="0" fontId="55" fillId="0" borderId="1" xfId="0" applyFont="1" applyFill="1" applyBorder="1" applyAlignment="1">
      <alignment horizontal="right" vertical="center"/>
    </xf>
    <xf numFmtId="0" fontId="56" fillId="0" borderId="1" xfId="0" applyFont="1" applyFill="1" applyBorder="1" applyAlignment="1">
      <alignment horizontal="right" vertical="center"/>
    </xf>
    <xf numFmtId="0" fontId="4" fillId="0" borderId="1" xfId="4" applyFont="1" applyFill="1" applyBorder="1" applyAlignment="1">
      <alignment horizontal="left" vertical="top"/>
    </xf>
    <xf numFmtId="0" fontId="55" fillId="0" borderId="1" xfId="0" applyFont="1" applyFill="1" applyBorder="1" applyAlignment="1">
      <alignment horizontal="left" vertical="top"/>
    </xf>
    <xf numFmtId="0" fontId="56" fillId="0" borderId="1" xfId="0" applyFont="1" applyFill="1" applyBorder="1" applyAlignment="1">
      <alignment horizontal="left" vertical="top" wrapText="1"/>
    </xf>
    <xf numFmtId="0" fontId="5" fillId="0" borderId="1" xfId="4" applyFont="1" applyFill="1" applyBorder="1" applyAlignment="1">
      <alignment horizontal="left" vertical="top" wrapText="1"/>
    </xf>
    <xf numFmtId="0" fontId="56" fillId="0" borderId="1" xfId="0" applyFont="1" applyFill="1" applyBorder="1" applyAlignment="1">
      <alignment horizontal="left" vertical="center"/>
    </xf>
    <xf numFmtId="0" fontId="56" fillId="0" borderId="1" xfId="0" applyFont="1" applyFill="1" applyBorder="1" applyAlignment="1">
      <alignment horizontal="right" vertical="center" wrapText="1"/>
    </xf>
    <xf numFmtId="0" fontId="4" fillId="0" borderId="1" xfId="4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right" vertical="center"/>
    </xf>
    <xf numFmtId="11" fontId="56" fillId="0" borderId="1" xfId="0" applyNumberFormat="1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 wrapText="1"/>
    </xf>
    <xf numFmtId="0" fontId="3" fillId="0" borderId="0" xfId="5" applyFont="1" applyFill="1" applyBorder="1" applyAlignment="1">
      <alignment horizontal="center" vertical="center"/>
    </xf>
    <xf numFmtId="0" fontId="57" fillId="0" borderId="0" xfId="5" applyFont="1" applyFill="1" applyBorder="1" applyAlignment="1">
      <alignment horizontal="center" vertical="center"/>
    </xf>
    <xf numFmtId="0" fontId="5" fillId="0" borderId="0" xfId="5" applyFont="1" applyFill="1" applyAlignment="1">
      <alignment vertical="center"/>
    </xf>
    <xf numFmtId="0" fontId="3" fillId="0" borderId="0" xfId="4" applyFont="1" applyFill="1" applyBorder="1" applyAlignment="1">
      <alignment horizontal="center" vertical="center"/>
    </xf>
    <xf numFmtId="0" fontId="54" fillId="0" borderId="0" xfId="4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3" xfId="2"/>
    <cellStyle name="常规 3 2" xfId="5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B5" sqref="B5:C5"/>
    </sheetView>
  </sheetViews>
  <sheetFormatPr defaultColWidth="9.75" defaultRowHeight="13.5"/>
  <cols>
    <col min="1" max="1" width="0.25" style="25" customWidth="1"/>
    <col min="2" max="2" width="23.625" style="25" customWidth="1"/>
    <col min="3" max="3" width="17.25" style="25" customWidth="1"/>
    <col min="4" max="4" width="25.75" style="25" customWidth="1"/>
    <col min="5" max="5" width="17.125" style="25" customWidth="1"/>
    <col min="6" max="6" width="16.375" style="25" customWidth="1"/>
    <col min="7" max="7" width="15.5" style="25" customWidth="1"/>
    <col min="8" max="8" width="16.5" style="25" customWidth="1"/>
    <col min="9" max="11" width="9.75" style="25" customWidth="1"/>
    <col min="12" max="16384" width="9.75" style="25"/>
  </cols>
  <sheetData>
    <row r="1" spans="1:8" ht="16.350000000000001" customHeight="1">
      <c r="A1" s="1"/>
      <c r="B1" s="2" t="s">
        <v>0</v>
      </c>
    </row>
    <row r="2" spans="1:8" ht="16.350000000000001" customHeight="1"/>
    <row r="3" spans="1:8" ht="40.5" customHeight="1">
      <c r="B3" s="93" t="s">
        <v>1</v>
      </c>
      <c r="C3" s="93"/>
      <c r="D3" s="93"/>
      <c r="E3" s="93"/>
      <c r="F3" s="93"/>
      <c r="G3" s="93"/>
      <c r="H3" s="93"/>
    </row>
    <row r="4" spans="1:8" ht="23.25" customHeight="1">
      <c r="H4" s="60" t="s">
        <v>2</v>
      </c>
    </row>
    <row r="5" spans="1:8" ht="43.15" customHeight="1">
      <c r="B5" s="94" t="s">
        <v>3</v>
      </c>
      <c r="C5" s="94"/>
      <c r="D5" s="94" t="s">
        <v>4</v>
      </c>
      <c r="E5" s="94"/>
      <c r="F5" s="94"/>
      <c r="G5" s="94"/>
      <c r="H5" s="94"/>
    </row>
    <row r="6" spans="1:8" ht="43.15" customHeight="1">
      <c r="B6" s="61" t="s">
        <v>5</v>
      </c>
      <c r="C6" s="61" t="s">
        <v>6</v>
      </c>
      <c r="D6" s="61" t="s">
        <v>5</v>
      </c>
      <c r="E6" s="61" t="s">
        <v>7</v>
      </c>
      <c r="F6" s="47" t="s">
        <v>8</v>
      </c>
      <c r="G6" s="47" t="s">
        <v>9</v>
      </c>
      <c r="H6" s="47" t="s">
        <v>10</v>
      </c>
    </row>
    <row r="7" spans="1:8" ht="24.2" customHeight="1">
      <c r="B7" s="62" t="s">
        <v>11</v>
      </c>
      <c r="C7" s="84">
        <v>12850.93</v>
      </c>
      <c r="D7" s="62" t="s">
        <v>12</v>
      </c>
      <c r="E7" s="84">
        <f>12850.93+163.16</f>
        <v>13014.09</v>
      </c>
      <c r="F7" s="84">
        <f>12850.93+163.16</f>
        <v>13014.09</v>
      </c>
      <c r="G7" s="84"/>
      <c r="H7" s="84"/>
    </row>
    <row r="8" spans="1:8" ht="23.25" customHeight="1">
      <c r="B8" s="48" t="s">
        <v>13</v>
      </c>
      <c r="C8" s="63">
        <v>12850.93</v>
      </c>
      <c r="D8" s="48" t="s">
        <v>14</v>
      </c>
      <c r="E8" s="63">
        <f>9604.34+163.16</f>
        <v>9767.5</v>
      </c>
      <c r="F8" s="63">
        <f>9604.34+163.16</f>
        <v>9767.5</v>
      </c>
      <c r="G8" s="63"/>
      <c r="H8" s="63"/>
    </row>
    <row r="9" spans="1:8" ht="23.25" customHeight="1">
      <c r="B9" s="48" t="s">
        <v>15</v>
      </c>
      <c r="C9" s="63"/>
      <c r="D9" s="48" t="s">
        <v>16</v>
      </c>
      <c r="E9" s="63">
        <v>1816.97</v>
      </c>
      <c r="F9" s="63">
        <v>1816.97</v>
      </c>
      <c r="G9" s="63"/>
      <c r="H9" s="63"/>
    </row>
    <row r="10" spans="1:8" ht="23.25" customHeight="1">
      <c r="B10" s="48" t="s">
        <v>17</v>
      </c>
      <c r="C10" s="63"/>
      <c r="D10" s="48" t="s">
        <v>18</v>
      </c>
      <c r="E10" s="63">
        <v>541.66999999999996</v>
      </c>
      <c r="F10" s="63">
        <v>541.66999999999996</v>
      </c>
      <c r="G10" s="63"/>
      <c r="H10" s="63"/>
    </row>
    <row r="11" spans="1:8" ht="23.25" customHeight="1">
      <c r="B11" s="48"/>
      <c r="C11" s="63"/>
      <c r="D11" s="48" t="s">
        <v>19</v>
      </c>
      <c r="E11" s="63">
        <v>887.95</v>
      </c>
      <c r="F11" s="63">
        <v>887.95</v>
      </c>
      <c r="G11" s="63"/>
      <c r="H11" s="63"/>
    </row>
    <row r="12" spans="1:8" ht="16.350000000000001" customHeight="1">
      <c r="B12" s="26"/>
      <c r="C12" s="85"/>
      <c r="D12" s="26"/>
      <c r="E12" s="85"/>
      <c r="F12" s="85"/>
      <c r="G12" s="85"/>
      <c r="H12" s="85"/>
    </row>
    <row r="13" spans="1:8" ht="22.35" customHeight="1">
      <c r="B13" s="32" t="s">
        <v>20</v>
      </c>
      <c r="C13" s="84">
        <f>SUM(C14:C16)</f>
        <v>163.16</v>
      </c>
      <c r="D13" s="32" t="s">
        <v>21</v>
      </c>
      <c r="E13" s="85"/>
      <c r="F13" s="85"/>
      <c r="G13" s="85"/>
      <c r="H13" s="85"/>
    </row>
    <row r="14" spans="1:8" ht="21.6" customHeight="1">
      <c r="B14" s="50" t="s">
        <v>22</v>
      </c>
      <c r="C14" s="63">
        <v>163.16</v>
      </c>
      <c r="D14" s="26"/>
      <c r="E14" s="85"/>
      <c r="F14" s="85"/>
      <c r="G14" s="85"/>
      <c r="H14" s="85"/>
    </row>
    <row r="15" spans="1:8" ht="20.65" customHeight="1">
      <c r="B15" s="50" t="s">
        <v>23</v>
      </c>
      <c r="C15" s="85"/>
      <c r="D15" s="26"/>
      <c r="E15" s="85"/>
      <c r="F15" s="85"/>
      <c r="G15" s="85"/>
      <c r="H15" s="85"/>
    </row>
    <row r="16" spans="1:8" ht="20.65" customHeight="1">
      <c r="B16" s="50" t="s">
        <v>24</v>
      </c>
      <c r="C16" s="85"/>
      <c r="D16" s="26"/>
      <c r="E16" s="85"/>
      <c r="F16" s="85"/>
      <c r="G16" s="85"/>
      <c r="H16" s="85"/>
    </row>
    <row r="17" spans="2:8" ht="16.350000000000001" customHeight="1">
      <c r="B17" s="26"/>
      <c r="C17" s="85"/>
      <c r="D17" s="26"/>
      <c r="E17" s="85"/>
      <c r="F17" s="85"/>
      <c r="G17" s="85"/>
      <c r="H17" s="85"/>
    </row>
    <row r="18" spans="2:8" ht="24.2" customHeight="1">
      <c r="B18" s="62" t="s">
        <v>25</v>
      </c>
      <c r="C18" s="84">
        <f>C7+C13</f>
        <v>13014.09</v>
      </c>
      <c r="D18" s="62" t="s">
        <v>26</v>
      </c>
      <c r="E18" s="84">
        <f>E7+E13</f>
        <v>13014.09</v>
      </c>
      <c r="F18" s="84">
        <f>F7+F13</f>
        <v>13014.09</v>
      </c>
      <c r="G18" s="84"/>
      <c r="H18" s="84"/>
    </row>
  </sheetData>
  <mergeCells count="3">
    <mergeCell ref="B3:H3"/>
    <mergeCell ref="B5:C5"/>
    <mergeCell ref="D5:H5"/>
  </mergeCells>
  <phoneticPr fontId="52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23" sqref="D23"/>
    </sheetView>
  </sheetViews>
  <sheetFormatPr defaultColWidth="9.75" defaultRowHeight="13.5"/>
  <cols>
    <col min="1" max="1" width="0.25" style="25" customWidth="1"/>
    <col min="2" max="2" width="14.5" style="25" customWidth="1"/>
    <col min="3" max="3" width="41" style="25" customWidth="1"/>
    <col min="4" max="4" width="28.625" style="25" customWidth="1"/>
    <col min="5" max="16384" width="9.75" style="25"/>
  </cols>
  <sheetData>
    <row r="1" spans="1:4" ht="16.350000000000001" customHeight="1">
      <c r="A1" s="1"/>
      <c r="B1" s="2" t="s">
        <v>274</v>
      </c>
    </row>
    <row r="2" spans="1:4" ht="16.350000000000001" customHeight="1"/>
    <row r="3" spans="1:4" ht="51.75" customHeight="1">
      <c r="B3" s="115" t="s">
        <v>275</v>
      </c>
      <c r="C3" s="115"/>
      <c r="D3" s="115"/>
    </row>
    <row r="4" spans="1:4" ht="27.6" customHeight="1">
      <c r="B4" s="116" t="s">
        <v>76</v>
      </c>
      <c r="C4" s="116"/>
      <c r="D4" s="116"/>
    </row>
    <row r="5" spans="1:4" ht="19.899999999999999" customHeight="1">
      <c r="D5" s="35" t="s">
        <v>2</v>
      </c>
    </row>
    <row r="6" spans="1:4" ht="37.15" customHeight="1">
      <c r="B6" s="95" t="s">
        <v>149</v>
      </c>
      <c r="C6" s="95"/>
      <c r="D6" s="95" t="s">
        <v>240</v>
      </c>
    </row>
    <row r="7" spans="1:4" ht="27.6" customHeight="1">
      <c r="B7" s="36" t="s">
        <v>79</v>
      </c>
      <c r="C7" s="36" t="s">
        <v>32</v>
      </c>
      <c r="D7" s="95"/>
    </row>
    <row r="8" spans="1:4" ht="20.65" customHeight="1">
      <c r="B8" s="114" t="s">
        <v>7</v>
      </c>
      <c r="C8" s="114"/>
      <c r="D8" s="33">
        <f>D9+D15</f>
        <v>1693.24</v>
      </c>
    </row>
    <row r="9" spans="1:4" ht="19.899999999999999" customHeight="1">
      <c r="B9" s="40" t="s">
        <v>103</v>
      </c>
      <c r="C9" s="40" t="s">
        <v>104</v>
      </c>
      <c r="D9" s="38">
        <v>1430.08</v>
      </c>
    </row>
    <row r="10" spans="1:4" ht="18.95" customHeight="1">
      <c r="B10" s="39" t="s">
        <v>276</v>
      </c>
      <c r="C10" s="39" t="s">
        <v>277</v>
      </c>
      <c r="D10" s="38">
        <v>112.4</v>
      </c>
    </row>
    <row r="11" spans="1:4" ht="18.95" customHeight="1">
      <c r="B11" s="39" t="s">
        <v>278</v>
      </c>
      <c r="C11" s="39" t="s">
        <v>279</v>
      </c>
      <c r="D11" s="38">
        <v>46</v>
      </c>
    </row>
    <row r="12" spans="1:4" ht="18.95" customHeight="1">
      <c r="B12" s="39" t="s">
        <v>280</v>
      </c>
      <c r="C12" s="39" t="s">
        <v>281</v>
      </c>
      <c r="D12" s="38">
        <v>73.400000000000006</v>
      </c>
    </row>
    <row r="13" spans="1:4" ht="18.95" customHeight="1">
      <c r="B13" s="39" t="s">
        <v>282</v>
      </c>
      <c r="C13" s="39" t="s">
        <v>283</v>
      </c>
      <c r="D13" s="38">
        <v>117.6</v>
      </c>
    </row>
    <row r="14" spans="1:4" ht="18.95" customHeight="1">
      <c r="B14" s="39" t="s">
        <v>284</v>
      </c>
      <c r="C14" s="39" t="s">
        <v>285</v>
      </c>
      <c r="D14" s="38">
        <v>1080.68</v>
      </c>
    </row>
    <row r="15" spans="1:4" ht="19.899999999999999" customHeight="1">
      <c r="B15" s="41" t="s">
        <v>143</v>
      </c>
      <c r="C15" s="41" t="s">
        <v>144</v>
      </c>
      <c r="D15" s="42">
        <f>100+D17</f>
        <v>263.16000000000003</v>
      </c>
    </row>
    <row r="16" spans="1:4" ht="18.95" customHeight="1">
      <c r="B16" s="43" t="s">
        <v>286</v>
      </c>
      <c r="C16" s="43" t="s">
        <v>287</v>
      </c>
      <c r="D16" s="44">
        <v>100</v>
      </c>
    </row>
    <row r="17" spans="2:4" ht="18.95" customHeight="1">
      <c r="B17" s="43" t="s">
        <v>288</v>
      </c>
      <c r="C17" s="43" t="s">
        <v>289</v>
      </c>
      <c r="D17" s="44">
        <v>163.16</v>
      </c>
    </row>
  </sheetData>
  <mergeCells count="5">
    <mergeCell ref="B3:D3"/>
    <mergeCell ref="B4:D4"/>
    <mergeCell ref="B6:C6"/>
    <mergeCell ref="B8:C8"/>
    <mergeCell ref="D6:D7"/>
  </mergeCells>
  <phoneticPr fontId="52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25" sqref="D25"/>
    </sheetView>
  </sheetViews>
  <sheetFormatPr defaultColWidth="9.75" defaultRowHeight="13.5"/>
  <cols>
    <col min="1" max="1" width="0.25" style="25" customWidth="1"/>
    <col min="2" max="2" width="15.75" style="25" customWidth="1"/>
    <col min="3" max="3" width="36.5" style="25" customWidth="1"/>
    <col min="4" max="4" width="33.5" style="25" customWidth="1"/>
    <col min="5" max="16384" width="9.75" style="25"/>
  </cols>
  <sheetData>
    <row r="1" spans="1:4" ht="16.350000000000001" customHeight="1">
      <c r="A1" s="1"/>
      <c r="B1" s="2" t="s">
        <v>290</v>
      </c>
    </row>
    <row r="2" spans="1:4" ht="16.350000000000001" customHeight="1"/>
    <row r="3" spans="1:4" ht="51.75" customHeight="1">
      <c r="B3" s="93" t="s">
        <v>275</v>
      </c>
      <c r="C3" s="93"/>
      <c r="D3" s="93"/>
    </row>
    <row r="4" spans="1:4" ht="27.6" customHeight="1">
      <c r="B4" s="116" t="s">
        <v>148</v>
      </c>
      <c r="C4" s="116"/>
      <c r="D4" s="116"/>
    </row>
    <row r="5" spans="1:4" ht="19.899999999999999" customHeight="1">
      <c r="D5" s="35" t="s">
        <v>2</v>
      </c>
    </row>
    <row r="6" spans="1:4" ht="39.6" customHeight="1">
      <c r="B6" s="95" t="s">
        <v>149</v>
      </c>
      <c r="C6" s="95"/>
      <c r="D6" s="95" t="s">
        <v>240</v>
      </c>
    </row>
    <row r="7" spans="1:4" ht="31.15" customHeight="1">
      <c r="B7" s="36" t="s">
        <v>79</v>
      </c>
      <c r="C7" s="36" t="s">
        <v>32</v>
      </c>
      <c r="D7" s="95"/>
    </row>
    <row r="8" spans="1:4" ht="20.65" customHeight="1">
      <c r="B8" s="114" t="s">
        <v>7</v>
      </c>
      <c r="C8" s="114"/>
      <c r="D8" s="33">
        <f>D9+D11</f>
        <v>1693.24</v>
      </c>
    </row>
    <row r="9" spans="1:4" ht="19.899999999999999" customHeight="1">
      <c r="B9" s="37" t="s">
        <v>155</v>
      </c>
      <c r="C9" s="37" t="s">
        <v>156</v>
      </c>
      <c r="D9" s="38">
        <v>1430.08</v>
      </c>
    </row>
    <row r="10" spans="1:4" ht="18.95" customHeight="1">
      <c r="B10" s="39" t="s">
        <v>291</v>
      </c>
      <c r="C10" s="39" t="s">
        <v>292</v>
      </c>
      <c r="D10" s="38">
        <v>1430.08</v>
      </c>
    </row>
    <row r="11" spans="1:4" ht="19.899999999999999" customHeight="1">
      <c r="B11" s="37" t="s">
        <v>161</v>
      </c>
      <c r="C11" s="37" t="s">
        <v>162</v>
      </c>
      <c r="D11" s="38">
        <f>D12</f>
        <v>263.16000000000003</v>
      </c>
    </row>
    <row r="12" spans="1:4" ht="18.95" customHeight="1">
      <c r="B12" s="39" t="s">
        <v>293</v>
      </c>
      <c r="C12" s="39" t="s">
        <v>294</v>
      </c>
      <c r="D12" s="38">
        <f>100+163.16</f>
        <v>263.16000000000003</v>
      </c>
    </row>
  </sheetData>
  <mergeCells count="5">
    <mergeCell ref="B3:D3"/>
    <mergeCell ref="B4:D4"/>
    <mergeCell ref="B6:C6"/>
    <mergeCell ref="B8:C8"/>
    <mergeCell ref="D6:D7"/>
  </mergeCells>
  <phoneticPr fontId="52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>
      <selection activeCell="B1" sqref="B1"/>
    </sheetView>
  </sheetViews>
  <sheetFormatPr defaultColWidth="9.75" defaultRowHeight="13.5"/>
  <cols>
    <col min="1" max="1" width="0.25" customWidth="1"/>
    <col min="2" max="2" width="19.625" customWidth="1"/>
    <col min="3" max="3" width="20" customWidth="1"/>
    <col min="4" max="4" width="21.875" customWidth="1"/>
    <col min="5" max="7" width="11.125" customWidth="1"/>
    <col min="8" max="8" width="6.25" customWidth="1"/>
    <col min="10" max="12" width="7.375" customWidth="1"/>
    <col min="13" max="19" width="4.625" customWidth="1"/>
    <col min="20" max="20" width="6" customWidth="1"/>
    <col min="21" max="26" width="4.375" customWidth="1"/>
  </cols>
  <sheetData>
    <row r="1" spans="1:26" ht="18.600000000000001" customHeight="1">
      <c r="A1" s="11"/>
      <c r="B1" s="86" t="s">
        <v>399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1"/>
      <c r="B2" s="117" t="s">
        <v>307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</row>
    <row r="3" spans="1:26" ht="31.15" customHeight="1">
      <c r="A3" s="12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</row>
    <row r="4" spans="1:26" ht="21.6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23" t="s">
        <v>308</v>
      </c>
      <c r="X4" s="12"/>
      <c r="Y4" s="24"/>
      <c r="Z4" s="24"/>
    </row>
    <row r="5" spans="1:26" ht="22.9" customHeight="1">
      <c r="A5" s="12"/>
      <c r="B5" s="118" t="s">
        <v>309</v>
      </c>
      <c r="C5" s="118" t="s">
        <v>310</v>
      </c>
      <c r="D5" s="118" t="s">
        <v>295</v>
      </c>
      <c r="E5" s="118" t="s">
        <v>311</v>
      </c>
      <c r="F5" s="118" t="s">
        <v>312</v>
      </c>
      <c r="G5" s="118" t="s">
        <v>313</v>
      </c>
      <c r="H5" s="118" t="s">
        <v>314</v>
      </c>
      <c r="I5" s="118" t="s">
        <v>315</v>
      </c>
      <c r="J5" s="118" t="s">
        <v>80</v>
      </c>
      <c r="K5" s="118" t="s">
        <v>8</v>
      </c>
      <c r="L5" s="118"/>
      <c r="M5" s="118"/>
      <c r="N5" s="118"/>
      <c r="O5" s="118"/>
      <c r="P5" s="118" t="s">
        <v>9</v>
      </c>
      <c r="Q5" s="118"/>
      <c r="R5" s="118"/>
      <c r="S5" s="118" t="s">
        <v>10</v>
      </c>
      <c r="T5" s="118" t="s">
        <v>186</v>
      </c>
      <c r="U5" s="118" t="s">
        <v>296</v>
      </c>
      <c r="V5" s="118"/>
      <c r="W5" s="118"/>
      <c r="X5" s="118"/>
      <c r="Y5" s="118"/>
      <c r="Z5" s="118"/>
    </row>
    <row r="6" spans="1:26" ht="85.15" customHeight="1">
      <c r="A6" s="12"/>
      <c r="B6" s="118"/>
      <c r="C6" s="118"/>
      <c r="D6" s="118"/>
      <c r="E6" s="118"/>
      <c r="F6" s="118"/>
      <c r="G6" s="118"/>
      <c r="H6" s="118"/>
      <c r="I6" s="118"/>
      <c r="J6" s="118"/>
      <c r="K6" s="13" t="s">
        <v>33</v>
      </c>
      <c r="L6" s="13" t="s">
        <v>13</v>
      </c>
      <c r="M6" s="13" t="s">
        <v>297</v>
      </c>
      <c r="N6" s="13" t="s">
        <v>298</v>
      </c>
      <c r="O6" s="13" t="s">
        <v>299</v>
      </c>
      <c r="P6" s="13" t="s">
        <v>33</v>
      </c>
      <c r="Q6" s="13" t="s">
        <v>9</v>
      </c>
      <c r="R6" s="13" t="s">
        <v>300</v>
      </c>
      <c r="S6" s="118"/>
      <c r="T6" s="118"/>
      <c r="U6" s="13" t="s">
        <v>33</v>
      </c>
      <c r="V6" s="13" t="s">
        <v>187</v>
      </c>
      <c r="W6" s="13" t="s">
        <v>188</v>
      </c>
      <c r="X6" s="13" t="s">
        <v>301</v>
      </c>
      <c r="Y6" s="13" t="s">
        <v>190</v>
      </c>
      <c r="Z6" s="13" t="s">
        <v>302</v>
      </c>
    </row>
    <row r="7" spans="1:26" ht="37.15" customHeight="1">
      <c r="A7" s="14"/>
      <c r="B7" s="15"/>
      <c r="C7" s="15"/>
      <c r="D7" s="15"/>
      <c r="E7" s="16"/>
      <c r="F7" s="15"/>
      <c r="G7" s="16"/>
      <c r="H7" s="15"/>
      <c r="I7" s="21" t="s">
        <v>316</v>
      </c>
      <c r="J7" s="22">
        <v>304.10000000000002</v>
      </c>
      <c r="K7" s="22">
        <v>217.6</v>
      </c>
      <c r="L7" s="22">
        <v>217.6</v>
      </c>
      <c r="M7" s="22" t="s">
        <v>303</v>
      </c>
      <c r="N7" s="22" t="s">
        <v>303</v>
      </c>
      <c r="O7" s="22" t="s">
        <v>303</v>
      </c>
      <c r="P7" s="22" t="s">
        <v>303</v>
      </c>
      <c r="Q7" s="22" t="s">
        <v>303</v>
      </c>
      <c r="R7" s="22" t="s">
        <v>303</v>
      </c>
      <c r="S7" s="22" t="s">
        <v>303</v>
      </c>
      <c r="T7" s="22">
        <v>86.5</v>
      </c>
      <c r="U7" s="22" t="s">
        <v>303</v>
      </c>
      <c r="V7" s="22" t="s">
        <v>303</v>
      </c>
      <c r="W7" s="22" t="s">
        <v>303</v>
      </c>
      <c r="X7" s="22" t="s">
        <v>303</v>
      </c>
      <c r="Y7" s="22" t="s">
        <v>303</v>
      </c>
      <c r="Z7" s="22" t="s">
        <v>303</v>
      </c>
    </row>
    <row r="8" spans="1:26" ht="37.15" customHeight="1">
      <c r="A8" s="14"/>
      <c r="B8" s="17" t="s">
        <v>317</v>
      </c>
      <c r="C8" s="17"/>
      <c r="D8" s="17"/>
      <c r="E8" s="17"/>
      <c r="F8" s="15"/>
      <c r="G8" s="15"/>
      <c r="H8" s="15"/>
      <c r="I8" s="15"/>
      <c r="J8" s="22">
        <v>304.10000000000002</v>
      </c>
      <c r="K8" s="22">
        <v>217.6</v>
      </c>
      <c r="L8" s="22">
        <v>217.6</v>
      </c>
      <c r="M8" s="22" t="s">
        <v>303</v>
      </c>
      <c r="N8" s="22" t="s">
        <v>303</v>
      </c>
      <c r="O8" s="22" t="s">
        <v>303</v>
      </c>
      <c r="P8" s="22" t="s">
        <v>303</v>
      </c>
      <c r="Q8" s="22" t="s">
        <v>303</v>
      </c>
      <c r="R8" s="22" t="s">
        <v>303</v>
      </c>
      <c r="S8" s="22" t="s">
        <v>303</v>
      </c>
      <c r="T8" s="22">
        <v>86.5</v>
      </c>
      <c r="U8" s="22" t="s">
        <v>303</v>
      </c>
      <c r="V8" s="22" t="s">
        <v>303</v>
      </c>
      <c r="W8" s="22" t="s">
        <v>303</v>
      </c>
      <c r="X8" s="22" t="s">
        <v>303</v>
      </c>
      <c r="Y8" s="22" t="s">
        <v>303</v>
      </c>
      <c r="Z8" s="22" t="s">
        <v>303</v>
      </c>
    </row>
    <row r="9" spans="1:26" ht="37.15" customHeight="1">
      <c r="A9" s="14"/>
      <c r="B9" s="18" t="s">
        <v>318</v>
      </c>
      <c r="C9" s="17"/>
      <c r="D9" s="17"/>
      <c r="E9" s="17"/>
      <c r="F9" s="15"/>
      <c r="G9" s="15"/>
      <c r="H9" s="15"/>
      <c r="I9" s="15"/>
      <c r="J9" s="22">
        <v>304.10000000000002</v>
      </c>
      <c r="K9" s="22">
        <v>217.6</v>
      </c>
      <c r="L9" s="22">
        <v>217.6</v>
      </c>
      <c r="M9" s="22" t="s">
        <v>303</v>
      </c>
      <c r="N9" s="22" t="s">
        <v>303</v>
      </c>
      <c r="O9" s="22" t="s">
        <v>303</v>
      </c>
      <c r="P9" s="22" t="s">
        <v>303</v>
      </c>
      <c r="Q9" s="22" t="s">
        <v>303</v>
      </c>
      <c r="R9" s="22" t="s">
        <v>303</v>
      </c>
      <c r="S9" s="22" t="s">
        <v>303</v>
      </c>
      <c r="T9" s="22">
        <v>86.5</v>
      </c>
      <c r="U9" s="22" t="s">
        <v>303</v>
      </c>
      <c r="V9" s="22" t="s">
        <v>303</v>
      </c>
      <c r="W9" s="22" t="s">
        <v>303</v>
      </c>
      <c r="X9" s="22" t="s">
        <v>303</v>
      </c>
      <c r="Y9" s="22" t="s">
        <v>303</v>
      </c>
      <c r="Z9" s="22" t="s">
        <v>303</v>
      </c>
    </row>
    <row r="10" spans="1:26" ht="37.15" customHeight="1">
      <c r="A10" s="120"/>
      <c r="B10" s="18" t="s">
        <v>319</v>
      </c>
      <c r="C10" s="17" t="s">
        <v>320</v>
      </c>
      <c r="D10" s="18" t="s">
        <v>304</v>
      </c>
      <c r="E10" s="18" t="s">
        <v>321</v>
      </c>
      <c r="F10" s="18" t="s">
        <v>322</v>
      </c>
      <c r="G10" s="18" t="s">
        <v>323</v>
      </c>
      <c r="H10" s="19" t="s">
        <v>324</v>
      </c>
      <c r="I10" s="19" t="s">
        <v>325</v>
      </c>
      <c r="J10" s="22">
        <v>86.5</v>
      </c>
      <c r="K10" s="22" t="s">
        <v>303</v>
      </c>
      <c r="L10" s="22" t="s">
        <v>303</v>
      </c>
      <c r="M10" s="22" t="s">
        <v>303</v>
      </c>
      <c r="N10" s="22" t="s">
        <v>303</v>
      </c>
      <c r="O10" s="22" t="s">
        <v>303</v>
      </c>
      <c r="P10" s="22" t="s">
        <v>303</v>
      </c>
      <c r="Q10" s="22" t="s">
        <v>303</v>
      </c>
      <c r="R10" s="22" t="s">
        <v>303</v>
      </c>
      <c r="S10" s="22" t="s">
        <v>303</v>
      </c>
      <c r="T10" s="22">
        <v>86.5</v>
      </c>
      <c r="U10" s="22" t="s">
        <v>303</v>
      </c>
      <c r="V10" s="22" t="s">
        <v>303</v>
      </c>
      <c r="W10" s="22" t="s">
        <v>303</v>
      </c>
      <c r="X10" s="22" t="s">
        <v>303</v>
      </c>
      <c r="Y10" s="22" t="s">
        <v>303</v>
      </c>
      <c r="Z10" s="22" t="s">
        <v>303</v>
      </c>
    </row>
    <row r="11" spans="1:26" ht="37.15" customHeight="1">
      <c r="A11" s="120"/>
      <c r="B11" s="18" t="s">
        <v>319</v>
      </c>
      <c r="C11" s="17" t="s">
        <v>326</v>
      </c>
      <c r="D11" s="18" t="s">
        <v>305</v>
      </c>
      <c r="E11" s="18" t="s">
        <v>327</v>
      </c>
      <c r="F11" s="18" t="s">
        <v>322</v>
      </c>
      <c r="G11" s="18" t="s">
        <v>328</v>
      </c>
      <c r="H11" s="19" t="s">
        <v>324</v>
      </c>
      <c r="I11" s="19" t="s">
        <v>325</v>
      </c>
      <c r="J11" s="22">
        <v>100</v>
      </c>
      <c r="K11" s="22">
        <v>100</v>
      </c>
      <c r="L11" s="22">
        <v>100</v>
      </c>
      <c r="M11" s="22" t="s">
        <v>303</v>
      </c>
      <c r="N11" s="22" t="s">
        <v>303</v>
      </c>
      <c r="O11" s="22" t="s">
        <v>303</v>
      </c>
      <c r="P11" s="22" t="s">
        <v>303</v>
      </c>
      <c r="Q11" s="22" t="s">
        <v>303</v>
      </c>
      <c r="R11" s="22" t="s">
        <v>303</v>
      </c>
      <c r="S11" s="22" t="s">
        <v>303</v>
      </c>
      <c r="T11" s="22" t="s">
        <v>303</v>
      </c>
      <c r="U11" s="22" t="s">
        <v>303</v>
      </c>
      <c r="V11" s="22" t="s">
        <v>303</v>
      </c>
      <c r="W11" s="22" t="s">
        <v>303</v>
      </c>
      <c r="X11" s="22" t="s">
        <v>303</v>
      </c>
      <c r="Y11" s="22" t="s">
        <v>303</v>
      </c>
      <c r="Z11" s="22" t="s">
        <v>303</v>
      </c>
    </row>
    <row r="12" spans="1:26" ht="37.15" customHeight="1">
      <c r="A12" s="120"/>
      <c r="B12" s="18" t="s">
        <v>319</v>
      </c>
      <c r="C12" s="17" t="s">
        <v>329</v>
      </c>
      <c r="D12" s="18" t="s">
        <v>330</v>
      </c>
      <c r="E12" s="18" t="s">
        <v>331</v>
      </c>
      <c r="F12" s="18" t="s">
        <v>332</v>
      </c>
      <c r="G12" s="18" t="s">
        <v>333</v>
      </c>
      <c r="H12" s="19" t="s">
        <v>324</v>
      </c>
      <c r="I12" s="19" t="s">
        <v>325</v>
      </c>
      <c r="J12" s="22">
        <v>117.6</v>
      </c>
      <c r="K12" s="22">
        <v>117.6</v>
      </c>
      <c r="L12" s="22">
        <v>117.6</v>
      </c>
      <c r="M12" s="22" t="s">
        <v>303</v>
      </c>
      <c r="N12" s="22" t="s">
        <v>303</v>
      </c>
      <c r="O12" s="22" t="s">
        <v>303</v>
      </c>
      <c r="P12" s="22" t="s">
        <v>303</v>
      </c>
      <c r="Q12" s="22" t="s">
        <v>303</v>
      </c>
      <c r="R12" s="22" t="s">
        <v>303</v>
      </c>
      <c r="S12" s="22" t="s">
        <v>303</v>
      </c>
      <c r="T12" s="22" t="s">
        <v>303</v>
      </c>
      <c r="U12" s="22" t="s">
        <v>303</v>
      </c>
      <c r="V12" s="22" t="s">
        <v>303</v>
      </c>
      <c r="W12" s="22" t="s">
        <v>303</v>
      </c>
      <c r="X12" s="22" t="s">
        <v>303</v>
      </c>
      <c r="Y12" s="22" t="s">
        <v>303</v>
      </c>
      <c r="Z12" s="22" t="s">
        <v>303</v>
      </c>
    </row>
    <row r="13" spans="1:26" ht="28.9" customHeight="1">
      <c r="A13" s="12"/>
      <c r="B13" s="20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>
      <c r="A14" s="12"/>
      <c r="B14" s="119"/>
      <c r="C14" s="11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8" spans="3:3">
      <c r="C18" s="12"/>
    </row>
  </sheetData>
  <mergeCells count="17">
    <mergeCell ref="A10:A12"/>
    <mergeCell ref="B5:B6"/>
    <mergeCell ref="C5:C6"/>
    <mergeCell ref="D5:D6"/>
    <mergeCell ref="E5:E6"/>
    <mergeCell ref="B2:Z3"/>
    <mergeCell ref="K5:O5"/>
    <mergeCell ref="P5:R5"/>
    <mergeCell ref="U5:Z5"/>
    <mergeCell ref="B14:C14"/>
    <mergeCell ref="F5:F6"/>
    <mergeCell ref="G5:G6"/>
    <mergeCell ref="H5:H6"/>
    <mergeCell ref="I5:I6"/>
    <mergeCell ref="J5:J6"/>
    <mergeCell ref="S5:S6"/>
    <mergeCell ref="T5:T6"/>
  </mergeCells>
  <phoneticPr fontId="52" type="noConversion"/>
  <printOptions horizontalCentered="1" verticalCentered="1"/>
  <pageMargins left="7.8740157480315001E-2" right="7.8740157480315001E-2" top="0.39370078740157499" bottom="7.8740157480315001E-2" header="0" footer="0"/>
  <pageSetup paperSize="9" scale="72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0" workbookViewId="0">
      <selection activeCell="F19" sqref="F19"/>
    </sheetView>
  </sheetViews>
  <sheetFormatPr defaultColWidth="9.75" defaultRowHeight="13.5"/>
  <cols>
    <col min="1" max="1" width="0.75" customWidth="1"/>
    <col min="2" max="2" width="18.75" customWidth="1"/>
    <col min="3" max="3" width="17.125" customWidth="1"/>
    <col min="4" max="4" width="15.25" customWidth="1"/>
    <col min="5" max="5" width="10.875" customWidth="1"/>
    <col min="6" max="6" width="10.25" customWidth="1"/>
    <col min="7" max="7" width="10.875" customWidth="1"/>
    <col min="8" max="8" width="8.125" customWidth="1"/>
    <col min="9" max="9" width="7.75" customWidth="1"/>
    <col min="10" max="10" width="5.125" customWidth="1"/>
    <col min="11" max="11" width="8.625" customWidth="1"/>
    <col min="12" max="12" width="9.375" customWidth="1"/>
    <col min="13" max="16" width="5" customWidth="1"/>
  </cols>
  <sheetData>
    <row r="1" spans="1:16" ht="30" customHeight="1">
      <c r="A1" s="1"/>
      <c r="B1" s="87" t="s">
        <v>400</v>
      </c>
      <c r="C1" s="1"/>
      <c r="E1" s="1"/>
      <c r="F1" s="1"/>
      <c r="G1" s="1"/>
    </row>
    <row r="2" spans="1:16" ht="64.7" customHeight="1">
      <c r="A2" s="1"/>
      <c r="B2" s="137" t="s">
        <v>334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s="136" customFormat="1" ht="21.7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5" t="s">
        <v>414</v>
      </c>
    </row>
    <row r="4" spans="1:16" ht="29.25" customHeight="1">
      <c r="B4" s="3" t="s">
        <v>335</v>
      </c>
      <c r="C4" s="132" t="s">
        <v>336</v>
      </c>
      <c r="D4" s="132"/>
      <c r="E4" s="3" t="s">
        <v>337</v>
      </c>
      <c r="F4" s="132" t="s">
        <v>306</v>
      </c>
      <c r="G4" s="132"/>
      <c r="H4" s="132"/>
      <c r="I4" s="132"/>
      <c r="J4" s="132"/>
      <c r="K4" s="129" t="s">
        <v>338</v>
      </c>
      <c r="L4" s="129"/>
      <c r="M4" s="133" t="s">
        <v>339</v>
      </c>
      <c r="N4" s="133"/>
      <c r="O4" s="133"/>
      <c r="P4" s="133"/>
    </row>
    <row r="5" spans="1:16" ht="31.15" customHeight="1">
      <c r="B5" s="3" t="s">
        <v>340</v>
      </c>
      <c r="C5" s="132" t="s">
        <v>317</v>
      </c>
      <c r="D5" s="132"/>
      <c r="E5" s="3" t="s">
        <v>341</v>
      </c>
      <c r="F5" s="132" t="s">
        <v>342</v>
      </c>
      <c r="G5" s="132"/>
      <c r="H5" s="132"/>
      <c r="I5" s="132"/>
      <c r="J5" s="132"/>
      <c r="K5" s="129" t="s">
        <v>343</v>
      </c>
      <c r="L5" s="129"/>
      <c r="M5" s="130">
        <v>402.67500000000001</v>
      </c>
      <c r="N5" s="130"/>
      <c r="O5" s="130"/>
      <c r="P5" s="130"/>
    </row>
    <row r="6" spans="1:16" ht="31.15" customHeight="1">
      <c r="B6" s="3" t="s">
        <v>344</v>
      </c>
      <c r="C6" s="132">
        <v>10</v>
      </c>
      <c r="D6" s="132"/>
      <c r="E6" s="4" t="s">
        <v>345</v>
      </c>
      <c r="F6" s="132" t="s">
        <v>346</v>
      </c>
      <c r="G6" s="132"/>
      <c r="H6" s="132"/>
      <c r="I6" s="132"/>
      <c r="J6" s="132"/>
      <c r="K6" s="10" t="s">
        <v>347</v>
      </c>
      <c r="L6" s="10" t="s">
        <v>348</v>
      </c>
      <c r="M6" s="130">
        <v>402.67500000000001</v>
      </c>
      <c r="N6" s="130"/>
      <c r="O6" s="130"/>
      <c r="P6" s="130"/>
    </row>
    <row r="7" spans="1:16" ht="31.15" customHeight="1">
      <c r="B7" s="123" t="s">
        <v>349</v>
      </c>
      <c r="C7" s="126" t="s">
        <v>350</v>
      </c>
      <c r="D7" s="126"/>
      <c r="E7" s="126"/>
      <c r="F7" s="126"/>
      <c r="G7" s="126"/>
      <c r="H7" s="126"/>
      <c r="I7" s="126"/>
      <c r="J7" s="126"/>
      <c r="K7" s="129" t="s">
        <v>351</v>
      </c>
      <c r="L7" s="129"/>
      <c r="M7" s="130" t="s">
        <v>352</v>
      </c>
      <c r="N7" s="130"/>
      <c r="O7" s="130"/>
      <c r="P7" s="130"/>
    </row>
    <row r="8" spans="1:16" ht="41.45" customHeight="1">
      <c r="B8" s="123"/>
      <c r="C8" s="126"/>
      <c r="D8" s="126"/>
      <c r="E8" s="126"/>
      <c r="F8" s="126"/>
      <c r="G8" s="126"/>
      <c r="H8" s="126"/>
      <c r="I8" s="126"/>
      <c r="J8" s="126"/>
      <c r="K8" s="129" t="s">
        <v>353</v>
      </c>
      <c r="L8" s="129"/>
      <c r="M8" s="130" t="s">
        <v>352</v>
      </c>
      <c r="N8" s="130"/>
      <c r="O8" s="130"/>
      <c r="P8" s="130"/>
    </row>
    <row r="9" spans="1:16" ht="43.15" customHeight="1">
      <c r="B9" s="123"/>
      <c r="C9" s="126"/>
      <c r="D9" s="126"/>
      <c r="E9" s="126"/>
      <c r="F9" s="126"/>
      <c r="G9" s="126"/>
      <c r="H9" s="126"/>
      <c r="I9" s="126"/>
      <c r="J9" s="126"/>
      <c r="K9" s="129" t="s">
        <v>354</v>
      </c>
      <c r="L9" s="129"/>
      <c r="M9" s="130" t="s">
        <v>352</v>
      </c>
      <c r="N9" s="130"/>
      <c r="O9" s="130"/>
      <c r="P9" s="130"/>
    </row>
    <row r="10" spans="1:16" ht="39.6" customHeight="1">
      <c r="B10" s="123"/>
      <c r="C10" s="126"/>
      <c r="D10" s="126"/>
      <c r="E10" s="126"/>
      <c r="F10" s="126"/>
      <c r="G10" s="126"/>
      <c r="H10" s="126"/>
      <c r="I10" s="126"/>
      <c r="J10" s="126"/>
      <c r="K10" s="129" t="s">
        <v>355</v>
      </c>
      <c r="L10" s="129"/>
      <c r="M10" s="130" t="s">
        <v>352</v>
      </c>
      <c r="N10" s="130"/>
      <c r="O10" s="130"/>
      <c r="P10" s="130"/>
    </row>
    <row r="11" spans="1:16" ht="19.899999999999999" customHeight="1">
      <c r="B11" s="5" t="s">
        <v>356</v>
      </c>
      <c r="C11" s="5" t="s">
        <v>357</v>
      </c>
      <c r="D11" s="5" t="s">
        <v>358</v>
      </c>
      <c r="E11" s="5" t="s">
        <v>359</v>
      </c>
      <c r="F11" s="5" t="s">
        <v>360</v>
      </c>
      <c r="G11" s="5" t="s">
        <v>361</v>
      </c>
      <c r="H11" s="5" t="s">
        <v>362</v>
      </c>
      <c r="I11" s="5" t="s">
        <v>363</v>
      </c>
      <c r="J11" s="5" t="s">
        <v>364</v>
      </c>
      <c r="K11" s="3"/>
      <c r="L11" s="7"/>
      <c r="M11" s="7"/>
      <c r="N11" s="7"/>
      <c r="O11" s="7"/>
      <c r="P11" s="7"/>
    </row>
    <row r="12" spans="1:16" ht="19.5" customHeight="1">
      <c r="B12" s="6" t="s">
        <v>365</v>
      </c>
      <c r="C12" s="7" t="s">
        <v>366</v>
      </c>
      <c r="D12" s="7" t="s">
        <v>367</v>
      </c>
      <c r="E12" s="6" t="s">
        <v>368</v>
      </c>
      <c r="F12" s="6"/>
      <c r="G12" s="6" t="s">
        <v>369</v>
      </c>
      <c r="H12" s="6" t="s">
        <v>370</v>
      </c>
      <c r="I12" s="6" t="s">
        <v>371</v>
      </c>
      <c r="J12" s="6"/>
      <c r="K12" s="6"/>
      <c r="L12" s="6"/>
      <c r="M12" s="6"/>
      <c r="N12" s="6"/>
      <c r="O12" s="6"/>
      <c r="P12" s="6"/>
    </row>
    <row r="13" spans="1:16">
      <c r="B13" s="6" t="s">
        <v>365</v>
      </c>
      <c r="C13" s="7" t="s">
        <v>372</v>
      </c>
      <c r="D13" s="7" t="s">
        <v>373</v>
      </c>
      <c r="E13" s="6" t="s">
        <v>368</v>
      </c>
      <c r="F13" s="6"/>
      <c r="G13" s="6" t="s">
        <v>374</v>
      </c>
      <c r="H13" s="6" t="s">
        <v>375</v>
      </c>
      <c r="I13" s="6" t="s">
        <v>371</v>
      </c>
      <c r="J13" s="6"/>
      <c r="K13" s="6"/>
      <c r="L13" s="6"/>
      <c r="M13" s="6"/>
      <c r="N13" s="6"/>
      <c r="O13" s="6"/>
      <c r="P13" s="6"/>
    </row>
    <row r="14" spans="1:16">
      <c r="B14" s="6" t="s">
        <v>365</v>
      </c>
      <c r="C14" s="7" t="s">
        <v>376</v>
      </c>
      <c r="D14" s="7" t="s">
        <v>377</v>
      </c>
      <c r="E14" s="6" t="s">
        <v>368</v>
      </c>
      <c r="F14" s="6"/>
      <c r="G14" s="6" t="s">
        <v>378</v>
      </c>
      <c r="H14" s="6" t="s">
        <v>379</v>
      </c>
      <c r="I14" s="6" t="s">
        <v>380</v>
      </c>
      <c r="J14" s="6"/>
      <c r="K14" s="6"/>
      <c r="L14" s="6"/>
      <c r="M14" s="6"/>
      <c r="N14" s="6"/>
      <c r="O14" s="6"/>
      <c r="P14" s="6"/>
    </row>
    <row r="15" spans="1:16">
      <c r="B15" s="6" t="s">
        <v>381</v>
      </c>
      <c r="C15" s="7" t="s">
        <v>382</v>
      </c>
      <c r="D15" s="7" t="s">
        <v>383</v>
      </c>
      <c r="E15" s="6" t="s">
        <v>384</v>
      </c>
      <c r="F15" s="6"/>
      <c r="G15" s="6" t="s">
        <v>385</v>
      </c>
      <c r="H15" s="6" t="s">
        <v>386</v>
      </c>
      <c r="I15" s="6" t="s">
        <v>380</v>
      </c>
      <c r="J15" s="6"/>
      <c r="K15" s="6"/>
      <c r="L15" s="6"/>
      <c r="M15" s="6"/>
      <c r="N15" s="6"/>
      <c r="O15" s="6"/>
      <c r="P15" s="6"/>
    </row>
    <row r="16" spans="1:16">
      <c r="B16" s="6" t="s">
        <v>381</v>
      </c>
      <c r="C16" s="7" t="s">
        <v>387</v>
      </c>
      <c r="D16" s="7" t="s">
        <v>388</v>
      </c>
      <c r="E16" s="6" t="s">
        <v>384</v>
      </c>
      <c r="F16" s="6"/>
      <c r="G16" s="6" t="s">
        <v>385</v>
      </c>
      <c r="H16" s="6" t="s">
        <v>386</v>
      </c>
      <c r="I16" s="6" t="s">
        <v>371</v>
      </c>
      <c r="J16" s="6"/>
      <c r="K16" s="6"/>
      <c r="L16" s="6"/>
      <c r="M16" s="6"/>
      <c r="N16" s="6"/>
      <c r="O16" s="6"/>
      <c r="P16" s="6"/>
    </row>
    <row r="17" spans="1:16">
      <c r="B17" s="6" t="s">
        <v>389</v>
      </c>
      <c r="C17" s="7" t="s">
        <v>390</v>
      </c>
      <c r="D17" s="7" t="s">
        <v>391</v>
      </c>
      <c r="E17" s="6" t="s">
        <v>392</v>
      </c>
      <c r="F17" s="6"/>
      <c r="G17" s="6" t="s">
        <v>393</v>
      </c>
      <c r="H17" s="6" t="s">
        <v>394</v>
      </c>
      <c r="I17" s="6" t="s">
        <v>380</v>
      </c>
      <c r="J17" s="6"/>
      <c r="K17" s="6"/>
      <c r="L17" s="6"/>
      <c r="M17" s="6"/>
      <c r="N17" s="6"/>
      <c r="O17" s="6"/>
      <c r="P17" s="6"/>
    </row>
    <row r="18" spans="1:16">
      <c r="B18" s="8"/>
      <c r="C18" s="9"/>
      <c r="D18" s="9"/>
      <c r="E18" s="9"/>
      <c r="F18" s="8"/>
      <c r="G18" s="8"/>
      <c r="H18" s="8"/>
      <c r="I18" s="8"/>
      <c r="J18" s="8"/>
      <c r="K18" s="9"/>
      <c r="L18" s="8"/>
      <c r="M18" s="8"/>
      <c r="N18" s="8"/>
      <c r="O18" s="8"/>
      <c r="P18" s="8"/>
    </row>
    <row r="19" spans="1:16" ht="60.6" customHeight="1">
      <c r="C19" s="9"/>
      <c r="D19" s="9"/>
      <c r="E19" s="9"/>
      <c r="F19" s="8"/>
      <c r="G19" s="8"/>
      <c r="H19" s="8"/>
      <c r="I19" s="8"/>
      <c r="J19" s="8"/>
      <c r="K19" s="9"/>
    </row>
    <row r="20" spans="1:16" ht="73.900000000000006" customHeight="1">
      <c r="B20" s="138" t="s">
        <v>334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</row>
    <row r="21" spans="1:16" s="136" customFormat="1" ht="21.75" customHeight="1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5" t="s">
        <v>414</v>
      </c>
    </row>
    <row r="22" spans="1:16" ht="34.9" customHeight="1">
      <c r="B22" s="88" t="s">
        <v>335</v>
      </c>
      <c r="C22" s="127" t="s">
        <v>336</v>
      </c>
      <c r="D22" s="127"/>
      <c r="E22" s="88" t="s">
        <v>337</v>
      </c>
      <c r="F22" s="131" t="s">
        <v>401</v>
      </c>
      <c r="G22" s="131"/>
      <c r="H22" s="131"/>
      <c r="I22" s="131"/>
      <c r="J22" s="131"/>
      <c r="K22" s="121" t="s">
        <v>338</v>
      </c>
      <c r="L22" s="121"/>
      <c r="M22" s="127" t="s">
        <v>402</v>
      </c>
      <c r="N22" s="127"/>
      <c r="O22" s="127"/>
      <c r="P22" s="127"/>
    </row>
    <row r="23" spans="1:16" ht="34.9" customHeight="1">
      <c r="B23" s="88" t="s">
        <v>340</v>
      </c>
      <c r="C23" s="127" t="s">
        <v>317</v>
      </c>
      <c r="D23" s="127"/>
      <c r="E23" s="88" t="s">
        <v>341</v>
      </c>
      <c r="F23" s="127"/>
      <c r="G23" s="127"/>
      <c r="H23" s="127"/>
      <c r="I23" s="127"/>
      <c r="J23" s="127"/>
      <c r="K23" s="121" t="s">
        <v>343</v>
      </c>
      <c r="L23" s="121"/>
      <c r="M23" s="128">
        <v>237</v>
      </c>
      <c r="N23" s="122"/>
      <c r="O23" s="122"/>
      <c r="P23" s="122"/>
    </row>
    <row r="24" spans="1:16" ht="34.9" customHeight="1">
      <c r="B24" s="88" t="s">
        <v>344</v>
      </c>
      <c r="C24" s="127">
        <v>10</v>
      </c>
      <c r="D24" s="127"/>
      <c r="E24" s="88" t="s">
        <v>403</v>
      </c>
      <c r="F24" s="127"/>
      <c r="G24" s="127"/>
      <c r="H24" s="127"/>
      <c r="I24" s="127"/>
      <c r="J24" s="127"/>
      <c r="K24" s="89" t="s">
        <v>347</v>
      </c>
      <c r="L24" s="89" t="s">
        <v>348</v>
      </c>
      <c r="M24" s="122">
        <v>237</v>
      </c>
      <c r="N24" s="122"/>
      <c r="O24" s="122"/>
      <c r="P24" s="122"/>
    </row>
    <row r="25" spans="1:16" ht="34.9" customHeight="1">
      <c r="B25" s="124" t="s">
        <v>349</v>
      </c>
      <c r="C25" s="125" t="s">
        <v>413</v>
      </c>
      <c r="D25" s="125"/>
      <c r="E25" s="125"/>
      <c r="F25" s="125"/>
      <c r="G25" s="125"/>
      <c r="H25" s="125"/>
      <c r="I25" s="125"/>
      <c r="J25" s="125"/>
      <c r="K25" s="121" t="s">
        <v>351</v>
      </c>
      <c r="L25" s="121"/>
      <c r="M25" s="122" t="s">
        <v>352</v>
      </c>
      <c r="N25" s="122"/>
      <c r="O25" s="122"/>
      <c r="P25" s="122"/>
    </row>
    <row r="26" spans="1:16" ht="34.9" customHeight="1">
      <c r="B26" s="124"/>
      <c r="C26" s="125"/>
      <c r="D26" s="125"/>
      <c r="E26" s="125"/>
      <c r="F26" s="125"/>
      <c r="G26" s="125"/>
      <c r="H26" s="125"/>
      <c r="I26" s="125"/>
      <c r="J26" s="125"/>
      <c r="K26" s="121" t="s">
        <v>353</v>
      </c>
      <c r="L26" s="121"/>
      <c r="M26" s="122" t="s">
        <v>352</v>
      </c>
      <c r="N26" s="122"/>
      <c r="O26" s="122"/>
      <c r="P26" s="122"/>
    </row>
    <row r="27" spans="1:16" ht="34.9" customHeight="1">
      <c r="B27" s="124"/>
      <c r="C27" s="125"/>
      <c r="D27" s="125"/>
      <c r="E27" s="125"/>
      <c r="F27" s="125"/>
      <c r="G27" s="125"/>
      <c r="H27" s="125"/>
      <c r="I27" s="125"/>
      <c r="J27" s="125"/>
      <c r="K27" s="121" t="s">
        <v>354</v>
      </c>
      <c r="L27" s="121"/>
      <c r="M27" s="122" t="s">
        <v>352</v>
      </c>
      <c r="N27" s="122"/>
      <c r="O27" s="122"/>
      <c r="P27" s="122"/>
    </row>
    <row r="28" spans="1:16" ht="34.9" customHeight="1">
      <c r="B28" s="124"/>
      <c r="C28" s="125"/>
      <c r="D28" s="125"/>
      <c r="E28" s="125"/>
      <c r="F28" s="125"/>
      <c r="G28" s="125"/>
      <c r="H28" s="125"/>
      <c r="I28" s="125"/>
      <c r="J28" s="125"/>
      <c r="K28" s="121" t="s">
        <v>355</v>
      </c>
      <c r="L28" s="121"/>
      <c r="M28" s="122" t="s">
        <v>352</v>
      </c>
      <c r="N28" s="122"/>
      <c r="O28" s="122"/>
      <c r="P28" s="122"/>
    </row>
    <row r="29" spans="1:16">
      <c r="B29" s="90" t="s">
        <v>356</v>
      </c>
      <c r="C29" s="90" t="s">
        <v>357</v>
      </c>
      <c r="D29" s="90" t="s">
        <v>358</v>
      </c>
      <c r="E29" s="90" t="s">
        <v>359</v>
      </c>
      <c r="F29" s="90" t="s">
        <v>360</v>
      </c>
      <c r="G29" s="90" t="s">
        <v>361</v>
      </c>
      <c r="H29" s="90" t="s">
        <v>362</v>
      </c>
      <c r="I29" s="90" t="s">
        <v>363</v>
      </c>
      <c r="J29" s="90" t="s">
        <v>364</v>
      </c>
      <c r="K29" s="88"/>
      <c r="L29" s="91"/>
      <c r="M29" s="91"/>
      <c r="N29" s="91"/>
      <c r="O29" s="91"/>
      <c r="P29" s="91"/>
    </row>
    <row r="30" spans="1:16">
      <c r="B30" s="92" t="s">
        <v>365</v>
      </c>
      <c r="C30" s="91" t="s">
        <v>366</v>
      </c>
      <c r="D30" s="91" t="s">
        <v>404</v>
      </c>
      <c r="E30" s="92" t="s">
        <v>392</v>
      </c>
      <c r="F30" s="92"/>
      <c r="G30" s="92" t="s">
        <v>405</v>
      </c>
      <c r="H30" s="92" t="s">
        <v>406</v>
      </c>
      <c r="I30" s="92" t="s">
        <v>371</v>
      </c>
      <c r="J30" s="92"/>
      <c r="K30" s="92"/>
      <c r="L30" s="92"/>
      <c r="M30" s="92"/>
      <c r="N30" s="92"/>
      <c r="O30" s="92"/>
      <c r="P30" s="92"/>
    </row>
    <row r="31" spans="1:16">
      <c r="B31" s="92" t="s">
        <v>365</v>
      </c>
      <c r="C31" s="91" t="s">
        <v>395</v>
      </c>
      <c r="D31" s="91" t="s">
        <v>407</v>
      </c>
      <c r="E31" s="92" t="s">
        <v>384</v>
      </c>
      <c r="F31" s="92"/>
      <c r="G31" s="92" t="s">
        <v>385</v>
      </c>
      <c r="H31" s="92" t="s">
        <v>386</v>
      </c>
      <c r="I31" s="92" t="s">
        <v>397</v>
      </c>
      <c r="J31" s="92"/>
      <c r="K31" s="92"/>
      <c r="L31" s="92"/>
      <c r="M31" s="92"/>
      <c r="N31" s="92"/>
      <c r="O31" s="92"/>
      <c r="P31" s="92"/>
    </row>
    <row r="32" spans="1:16">
      <c r="B32" s="92" t="s">
        <v>365</v>
      </c>
      <c r="C32" s="91" t="s">
        <v>372</v>
      </c>
      <c r="D32" s="91" t="s">
        <v>408</v>
      </c>
      <c r="E32" s="92" t="s">
        <v>368</v>
      </c>
      <c r="F32" s="92"/>
      <c r="G32" s="92" t="s">
        <v>374</v>
      </c>
      <c r="H32" s="92" t="s">
        <v>375</v>
      </c>
      <c r="I32" s="92" t="s">
        <v>397</v>
      </c>
      <c r="J32" s="92"/>
      <c r="K32" s="92"/>
      <c r="L32" s="92"/>
      <c r="M32" s="92"/>
      <c r="N32" s="92"/>
      <c r="O32" s="92"/>
      <c r="P32" s="92"/>
    </row>
    <row r="33" spans="2:16">
      <c r="B33" s="92" t="s">
        <v>381</v>
      </c>
      <c r="C33" s="91" t="s">
        <v>387</v>
      </c>
      <c r="D33" s="91" t="s">
        <v>409</v>
      </c>
      <c r="E33" s="92" t="s">
        <v>368</v>
      </c>
      <c r="F33" s="92"/>
      <c r="G33" s="92" t="s">
        <v>396</v>
      </c>
      <c r="H33" s="92" t="s">
        <v>394</v>
      </c>
      <c r="I33" s="92" t="s">
        <v>371</v>
      </c>
      <c r="J33" s="92"/>
      <c r="K33" s="92"/>
      <c r="L33" s="92"/>
      <c r="M33" s="92"/>
      <c r="N33" s="92"/>
      <c r="O33" s="92"/>
      <c r="P33" s="92"/>
    </row>
    <row r="34" spans="2:16">
      <c r="B34" s="92" t="s">
        <v>381</v>
      </c>
      <c r="C34" s="91" t="s">
        <v>398</v>
      </c>
      <c r="D34" s="91" t="s">
        <v>410</v>
      </c>
      <c r="E34" s="92" t="s">
        <v>384</v>
      </c>
      <c r="F34" s="92"/>
      <c r="G34" s="92" t="s">
        <v>411</v>
      </c>
      <c r="H34" s="92" t="s">
        <v>386</v>
      </c>
      <c r="I34" s="92" t="s">
        <v>380</v>
      </c>
      <c r="J34" s="92"/>
      <c r="K34" s="92"/>
      <c r="L34" s="92"/>
      <c r="M34" s="92"/>
      <c r="N34" s="92"/>
      <c r="O34" s="92"/>
      <c r="P34" s="92"/>
    </row>
    <row r="35" spans="2:16">
      <c r="B35" s="92" t="s">
        <v>389</v>
      </c>
      <c r="C35" s="91" t="s">
        <v>390</v>
      </c>
      <c r="D35" s="91" t="s">
        <v>412</v>
      </c>
      <c r="E35" s="92" t="s">
        <v>392</v>
      </c>
      <c r="F35" s="92"/>
      <c r="G35" s="92" t="s">
        <v>393</v>
      </c>
      <c r="H35" s="92" t="s">
        <v>394</v>
      </c>
      <c r="I35" s="92" t="s">
        <v>380</v>
      </c>
      <c r="J35" s="92"/>
      <c r="K35" s="92"/>
      <c r="L35" s="92"/>
      <c r="M35" s="92"/>
      <c r="N35" s="92"/>
      <c r="O35" s="92"/>
      <c r="P35" s="92"/>
    </row>
  </sheetData>
  <mergeCells count="44">
    <mergeCell ref="B2:P2"/>
    <mergeCell ref="C4:D4"/>
    <mergeCell ref="F4:J4"/>
    <mergeCell ref="K4:L4"/>
    <mergeCell ref="M4:P4"/>
    <mergeCell ref="C5:D5"/>
    <mergeCell ref="F5:J5"/>
    <mergeCell ref="K5:L5"/>
    <mergeCell ref="M5:P5"/>
    <mergeCell ref="C6:D6"/>
    <mergeCell ref="F6:J6"/>
    <mergeCell ref="M6:P6"/>
    <mergeCell ref="K7:L7"/>
    <mergeCell ref="M7:P7"/>
    <mergeCell ref="K8:L8"/>
    <mergeCell ref="M8:P8"/>
    <mergeCell ref="K9:L9"/>
    <mergeCell ref="M9:P9"/>
    <mergeCell ref="C24:D24"/>
    <mergeCell ref="F24:J24"/>
    <mergeCell ref="M24:P24"/>
    <mergeCell ref="K10:L10"/>
    <mergeCell ref="M10:P10"/>
    <mergeCell ref="B20:P20"/>
    <mergeCell ref="C22:D22"/>
    <mergeCell ref="F22:J22"/>
    <mergeCell ref="K22:L22"/>
    <mergeCell ref="M22:P22"/>
    <mergeCell ref="K28:L28"/>
    <mergeCell ref="M28:P28"/>
    <mergeCell ref="B7:B10"/>
    <mergeCell ref="B25:B28"/>
    <mergeCell ref="C25:J28"/>
    <mergeCell ref="C7:J10"/>
    <mergeCell ref="K25:L25"/>
    <mergeCell ref="M25:P25"/>
    <mergeCell ref="K26:L26"/>
    <mergeCell ref="M26:P26"/>
    <mergeCell ref="K27:L27"/>
    <mergeCell ref="M27:P27"/>
    <mergeCell ref="C23:D23"/>
    <mergeCell ref="F23:J23"/>
    <mergeCell ref="K23:L23"/>
    <mergeCell ref="M23:P23"/>
  </mergeCells>
  <phoneticPr fontId="52" type="noConversion"/>
  <printOptions horizontalCentered="1"/>
  <pageMargins left="0.15748031496063" right="0.15748031496063" top="0.27559055118110198" bottom="0.2755905511811019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4" workbookViewId="0">
      <selection activeCell="C27" sqref="C27"/>
    </sheetView>
  </sheetViews>
  <sheetFormatPr defaultColWidth="9.75" defaultRowHeight="13.5"/>
  <cols>
    <col min="1" max="1" width="0.125" style="25" customWidth="1"/>
    <col min="2" max="2" width="12.375" style="25" customWidth="1"/>
    <col min="3" max="3" width="37.375" style="25" customWidth="1"/>
    <col min="4" max="4" width="17.5" style="25" customWidth="1"/>
    <col min="5" max="5" width="18" style="25" customWidth="1"/>
    <col min="6" max="6" width="16.375" style="25" customWidth="1"/>
    <col min="7" max="16384" width="9.75" style="25"/>
  </cols>
  <sheetData>
    <row r="1" spans="1:6" ht="16.350000000000001" customHeight="1">
      <c r="A1" s="1"/>
      <c r="B1" s="2" t="s">
        <v>27</v>
      </c>
      <c r="C1" s="1"/>
      <c r="D1" s="1"/>
      <c r="E1" s="1"/>
      <c r="F1" s="1"/>
    </row>
    <row r="2" spans="1:6" ht="16.350000000000001" customHeight="1"/>
    <row r="3" spans="1:6" ht="21.6" customHeight="1">
      <c r="B3" s="97" t="s">
        <v>28</v>
      </c>
      <c r="C3" s="97"/>
      <c r="D3" s="97"/>
      <c r="E3" s="97"/>
      <c r="F3" s="97"/>
    </row>
    <row r="4" spans="1:6" ht="19.899999999999999" customHeight="1">
      <c r="B4" s="97"/>
      <c r="C4" s="97"/>
      <c r="D4" s="97"/>
      <c r="E4" s="97"/>
      <c r="F4" s="97"/>
    </row>
    <row r="5" spans="1:6" ht="16.350000000000001" customHeight="1">
      <c r="B5" s="1"/>
      <c r="C5" s="1"/>
      <c r="D5" s="1"/>
      <c r="E5" s="1"/>
      <c r="F5" s="1"/>
    </row>
    <row r="6" spans="1:6" ht="20.65" customHeight="1">
      <c r="B6" s="1"/>
      <c r="C6" s="1"/>
      <c r="D6" s="1"/>
      <c r="E6" s="1"/>
      <c r="F6" s="59" t="s">
        <v>2</v>
      </c>
    </row>
    <row r="7" spans="1:6" ht="34.5" customHeight="1">
      <c r="B7" s="95" t="s">
        <v>29</v>
      </c>
      <c r="C7" s="95"/>
      <c r="D7" s="95" t="s">
        <v>30</v>
      </c>
      <c r="E7" s="95"/>
      <c r="F7" s="95"/>
    </row>
    <row r="8" spans="1:6" ht="29.25" customHeight="1">
      <c r="B8" s="36" t="s">
        <v>31</v>
      </c>
      <c r="C8" s="36" t="s">
        <v>32</v>
      </c>
      <c r="D8" s="36" t="s">
        <v>33</v>
      </c>
      <c r="E8" s="36" t="s">
        <v>34</v>
      </c>
      <c r="F8" s="36" t="s">
        <v>35</v>
      </c>
    </row>
    <row r="9" spans="1:6" ht="18.95" customHeight="1">
      <c r="B9" s="96" t="s">
        <v>7</v>
      </c>
      <c r="C9" s="96"/>
      <c r="D9" s="34">
        <f>12850.93+163.16</f>
        <v>13014.09</v>
      </c>
      <c r="E9" s="34">
        <v>11320.85</v>
      </c>
      <c r="F9" s="34">
        <f>1530.08+163.16</f>
        <v>1693.24</v>
      </c>
    </row>
    <row r="10" spans="1:6" ht="18.95" customHeight="1">
      <c r="B10" s="27" t="s">
        <v>36</v>
      </c>
      <c r="C10" s="28" t="s">
        <v>14</v>
      </c>
      <c r="D10" s="34">
        <f>9604.34+163.16</f>
        <v>9767.5</v>
      </c>
      <c r="E10" s="34">
        <v>8074.27</v>
      </c>
      <c r="F10" s="34">
        <f>1530.08+163.16</f>
        <v>1693.24</v>
      </c>
    </row>
    <row r="11" spans="1:6" ht="18.95" customHeight="1">
      <c r="B11" s="30" t="s">
        <v>37</v>
      </c>
      <c r="C11" s="31" t="s">
        <v>38</v>
      </c>
      <c r="D11" s="34">
        <v>9504.34</v>
      </c>
      <c r="E11" s="34">
        <v>8074.27</v>
      </c>
      <c r="F11" s="34">
        <v>1430.08</v>
      </c>
    </row>
    <row r="12" spans="1:6" ht="18.95" customHeight="1">
      <c r="B12" s="30" t="s">
        <v>39</v>
      </c>
      <c r="C12" s="31" t="s">
        <v>40</v>
      </c>
      <c r="D12" s="34">
        <v>517.6</v>
      </c>
      <c r="E12" s="34">
        <v>280.60000000000002</v>
      </c>
      <c r="F12" s="34">
        <v>237</v>
      </c>
    </row>
    <row r="13" spans="1:6" ht="18.95" customHeight="1">
      <c r="B13" s="30" t="s">
        <v>41</v>
      </c>
      <c r="C13" s="31" t="s">
        <v>42</v>
      </c>
      <c r="D13" s="34">
        <v>8986.74</v>
      </c>
      <c r="E13" s="34">
        <v>7793.67</v>
      </c>
      <c r="F13" s="34">
        <v>1193.08</v>
      </c>
    </row>
    <row r="14" spans="1:6" ht="18.95" customHeight="1">
      <c r="B14" s="30" t="s">
        <v>43</v>
      </c>
      <c r="C14" s="31" t="s">
        <v>44</v>
      </c>
      <c r="D14" s="34">
        <f>100</f>
        <v>100</v>
      </c>
      <c r="E14" s="34"/>
      <c r="F14" s="34">
        <f>100</f>
        <v>100</v>
      </c>
    </row>
    <row r="15" spans="1:6" ht="18.95" customHeight="1">
      <c r="B15" s="30" t="s">
        <v>45</v>
      </c>
      <c r="C15" s="31" t="s">
        <v>46</v>
      </c>
      <c r="D15" s="34">
        <v>100</v>
      </c>
      <c r="E15" s="34"/>
      <c r="F15" s="34">
        <v>100</v>
      </c>
    </row>
    <row r="16" spans="1:6" ht="18.95" customHeight="1">
      <c r="B16" s="30" t="s">
        <v>47</v>
      </c>
      <c r="C16" s="31" t="s">
        <v>48</v>
      </c>
      <c r="D16" s="34">
        <v>163.16</v>
      </c>
      <c r="E16" s="34"/>
      <c r="F16" s="34">
        <v>163.16</v>
      </c>
    </row>
    <row r="17" spans="2:6" ht="18.95" customHeight="1">
      <c r="B17" s="30" t="s">
        <v>49</v>
      </c>
      <c r="C17" s="29" t="s">
        <v>50</v>
      </c>
      <c r="D17" s="34">
        <v>163.16</v>
      </c>
      <c r="E17" s="34"/>
      <c r="F17" s="34">
        <v>163.16</v>
      </c>
    </row>
    <row r="18" spans="2:6" ht="18.95" customHeight="1">
      <c r="B18" s="27" t="s">
        <v>51</v>
      </c>
      <c r="C18" s="28" t="s">
        <v>16</v>
      </c>
      <c r="D18" s="34">
        <v>1816.97</v>
      </c>
      <c r="E18" s="34">
        <v>1816.97</v>
      </c>
      <c r="F18" s="34"/>
    </row>
    <row r="19" spans="2:6" ht="18.95" customHeight="1">
      <c r="B19" s="30" t="s">
        <v>52</v>
      </c>
      <c r="C19" s="31" t="s">
        <v>53</v>
      </c>
      <c r="D19" s="34">
        <v>1816.97</v>
      </c>
      <c r="E19" s="34">
        <v>1816.97</v>
      </c>
      <c r="F19" s="34"/>
    </row>
    <row r="20" spans="2:6" ht="18.95" customHeight="1">
      <c r="B20" s="30" t="s">
        <v>54</v>
      </c>
      <c r="C20" s="31" t="s">
        <v>55</v>
      </c>
      <c r="D20" s="34">
        <v>662.31</v>
      </c>
      <c r="E20" s="34">
        <v>662.31</v>
      </c>
      <c r="F20" s="34"/>
    </row>
    <row r="21" spans="2:6" ht="18.95" customHeight="1">
      <c r="B21" s="30" t="s">
        <v>56</v>
      </c>
      <c r="C21" s="31" t="s">
        <v>57</v>
      </c>
      <c r="D21" s="34">
        <v>331.16</v>
      </c>
      <c r="E21" s="34">
        <v>331.16</v>
      </c>
      <c r="F21" s="34"/>
    </row>
    <row r="22" spans="2:6" ht="18.95" customHeight="1">
      <c r="B22" s="30" t="s">
        <v>58</v>
      </c>
      <c r="C22" s="31" t="s">
        <v>59</v>
      </c>
      <c r="D22" s="34">
        <v>823.5</v>
      </c>
      <c r="E22" s="34">
        <v>823.5</v>
      </c>
      <c r="F22" s="34"/>
    </row>
    <row r="23" spans="2:6" ht="18.95" customHeight="1">
      <c r="B23" s="27" t="s">
        <v>60</v>
      </c>
      <c r="C23" s="28" t="s">
        <v>18</v>
      </c>
      <c r="D23" s="34">
        <v>541.66999999999996</v>
      </c>
      <c r="E23" s="34">
        <v>541.66999999999996</v>
      </c>
      <c r="F23" s="34"/>
    </row>
    <row r="24" spans="2:6" ht="18.95" customHeight="1">
      <c r="B24" s="30" t="s">
        <v>61</v>
      </c>
      <c r="C24" s="31" t="s">
        <v>62</v>
      </c>
      <c r="D24" s="34">
        <v>541.66999999999996</v>
      </c>
      <c r="E24" s="34">
        <v>541.66999999999996</v>
      </c>
      <c r="F24" s="34"/>
    </row>
    <row r="25" spans="2:6" ht="18.95" customHeight="1">
      <c r="B25" s="30" t="s">
        <v>63</v>
      </c>
      <c r="C25" s="31" t="s">
        <v>64</v>
      </c>
      <c r="D25" s="34">
        <v>422.57</v>
      </c>
      <c r="E25" s="34">
        <v>422.57</v>
      </c>
      <c r="F25" s="34"/>
    </row>
    <row r="26" spans="2:6" ht="18.95" customHeight="1">
      <c r="B26" s="30" t="s">
        <v>65</v>
      </c>
      <c r="C26" s="31" t="s">
        <v>66</v>
      </c>
      <c r="D26" s="34">
        <v>119.09</v>
      </c>
      <c r="E26" s="34">
        <v>119.09</v>
      </c>
      <c r="F26" s="34"/>
    </row>
    <row r="27" spans="2:6" ht="18.95" customHeight="1">
      <c r="B27" s="27" t="s">
        <v>67</v>
      </c>
      <c r="C27" s="28" t="s">
        <v>19</v>
      </c>
      <c r="D27" s="34">
        <v>887.95</v>
      </c>
      <c r="E27" s="34">
        <v>887.95</v>
      </c>
      <c r="F27" s="34"/>
    </row>
    <row r="28" spans="2:6" ht="18.95" customHeight="1">
      <c r="B28" s="30" t="s">
        <v>68</v>
      </c>
      <c r="C28" s="31" t="s">
        <v>69</v>
      </c>
      <c r="D28" s="34">
        <v>887.95</v>
      </c>
      <c r="E28" s="34">
        <v>887.95</v>
      </c>
      <c r="F28" s="34"/>
    </row>
    <row r="29" spans="2:6" ht="18.95" customHeight="1">
      <c r="B29" s="30" t="s">
        <v>70</v>
      </c>
      <c r="C29" s="31" t="s">
        <v>71</v>
      </c>
      <c r="D29" s="34">
        <v>796.19</v>
      </c>
      <c r="E29" s="34">
        <v>796.19</v>
      </c>
      <c r="F29" s="34"/>
    </row>
    <row r="30" spans="2:6" ht="18.95" customHeight="1">
      <c r="B30" s="30" t="s">
        <v>72</v>
      </c>
      <c r="C30" s="31" t="s">
        <v>73</v>
      </c>
      <c r="D30" s="34">
        <v>91.76</v>
      </c>
      <c r="E30" s="34">
        <v>91.76</v>
      </c>
      <c r="F30" s="34"/>
    </row>
    <row r="31" spans="2:6" ht="23.25" customHeight="1">
      <c r="B31" s="83"/>
      <c r="C31" s="1"/>
      <c r="D31" s="1"/>
      <c r="E31" s="1"/>
      <c r="F31" s="1"/>
    </row>
  </sheetData>
  <mergeCells count="4">
    <mergeCell ref="B7:C7"/>
    <mergeCell ref="D7:F7"/>
    <mergeCell ref="B9:C9"/>
    <mergeCell ref="B3:F4"/>
  </mergeCells>
  <phoneticPr fontId="52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C22" sqref="C22"/>
    </sheetView>
  </sheetViews>
  <sheetFormatPr defaultColWidth="9.75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82" t="s">
        <v>74</v>
      </c>
      <c r="C1" s="66"/>
      <c r="D1" s="66"/>
      <c r="E1" s="66"/>
      <c r="F1" s="66"/>
    </row>
    <row r="2" spans="1:6" ht="16.350000000000001" customHeight="1"/>
    <row r="3" spans="1:6" ht="16.350000000000001" customHeight="1">
      <c r="B3" s="101" t="s">
        <v>75</v>
      </c>
      <c r="C3" s="101"/>
      <c r="D3" s="101"/>
      <c r="E3" s="101"/>
      <c r="F3" s="101"/>
    </row>
    <row r="4" spans="1:6" ht="16.350000000000001" customHeight="1">
      <c r="B4" s="101"/>
      <c r="C4" s="101"/>
      <c r="D4" s="101"/>
      <c r="E4" s="101"/>
      <c r="F4" s="101"/>
    </row>
    <row r="5" spans="1:6" ht="16.350000000000001" customHeight="1">
      <c r="B5" s="98" t="s">
        <v>76</v>
      </c>
      <c r="C5" s="98"/>
      <c r="D5" s="98"/>
      <c r="E5" s="98"/>
      <c r="F5" s="98"/>
    </row>
    <row r="6" spans="1:6" ht="19.899999999999999" customHeight="1">
      <c r="B6" s="66"/>
      <c r="C6" s="66"/>
      <c r="D6" s="66"/>
      <c r="E6" s="66"/>
      <c r="F6" s="67" t="s">
        <v>2</v>
      </c>
    </row>
    <row r="7" spans="1:6" ht="36.200000000000003" customHeight="1">
      <c r="B7" s="99" t="s">
        <v>77</v>
      </c>
      <c r="C7" s="99"/>
      <c r="D7" s="99" t="s">
        <v>78</v>
      </c>
      <c r="E7" s="99"/>
      <c r="F7" s="99"/>
    </row>
    <row r="8" spans="1:6" ht="27.6" customHeight="1">
      <c r="B8" s="68" t="s">
        <v>79</v>
      </c>
      <c r="C8" s="68" t="s">
        <v>32</v>
      </c>
      <c r="D8" s="68" t="s">
        <v>80</v>
      </c>
      <c r="E8" s="68" t="s">
        <v>81</v>
      </c>
      <c r="F8" s="68" t="s">
        <v>82</v>
      </c>
    </row>
    <row r="9" spans="1:6" ht="19.899999999999999" customHeight="1">
      <c r="B9" s="100" t="s">
        <v>7</v>
      </c>
      <c r="C9" s="100"/>
      <c r="D9" s="69">
        <v>11320.85</v>
      </c>
      <c r="E9" s="69">
        <v>9953.7900000000009</v>
      </c>
      <c r="F9" s="69">
        <v>1367.07</v>
      </c>
    </row>
    <row r="10" spans="1:6" ht="19.899999999999999" customHeight="1">
      <c r="B10" s="70" t="s">
        <v>83</v>
      </c>
      <c r="C10" s="71" t="s">
        <v>84</v>
      </c>
      <c r="D10" s="72">
        <v>9061.2099999999991</v>
      </c>
      <c r="E10" s="72">
        <v>9061.2099999999991</v>
      </c>
      <c r="F10" s="72"/>
    </row>
    <row r="11" spans="1:6" ht="18.95" customHeight="1">
      <c r="B11" s="73" t="s">
        <v>85</v>
      </c>
      <c r="C11" s="74" t="s">
        <v>86</v>
      </c>
      <c r="D11" s="72">
        <v>2375.29</v>
      </c>
      <c r="E11" s="72">
        <v>2375.29</v>
      </c>
      <c r="F11" s="72"/>
    </row>
    <row r="12" spans="1:6" ht="18.95" customHeight="1">
      <c r="B12" s="73" t="s">
        <v>87</v>
      </c>
      <c r="C12" s="74" t="s">
        <v>88</v>
      </c>
      <c r="D12" s="72">
        <v>164.34</v>
      </c>
      <c r="E12" s="72">
        <v>164.34</v>
      </c>
      <c r="F12" s="72"/>
    </row>
    <row r="13" spans="1:6" ht="18.95" customHeight="1">
      <c r="B13" s="73" t="s">
        <v>89</v>
      </c>
      <c r="C13" s="74" t="s">
        <v>90</v>
      </c>
      <c r="D13" s="72">
        <v>4187.0600000000004</v>
      </c>
      <c r="E13" s="72">
        <v>4187.0600000000004</v>
      </c>
      <c r="F13" s="72"/>
    </row>
    <row r="14" spans="1:6" ht="18.95" customHeight="1">
      <c r="B14" s="73" t="s">
        <v>91</v>
      </c>
      <c r="C14" s="74" t="s">
        <v>92</v>
      </c>
      <c r="D14" s="72">
        <v>662.31</v>
      </c>
      <c r="E14" s="72">
        <v>662.31</v>
      </c>
      <c r="F14" s="72"/>
    </row>
    <row r="15" spans="1:6" ht="18.95" customHeight="1">
      <c r="B15" s="73" t="s">
        <v>93</v>
      </c>
      <c r="C15" s="74" t="s">
        <v>94</v>
      </c>
      <c r="D15" s="72">
        <v>331.16</v>
      </c>
      <c r="E15" s="72">
        <v>331.16</v>
      </c>
      <c r="F15" s="72"/>
    </row>
    <row r="16" spans="1:6" ht="18.95" customHeight="1">
      <c r="B16" s="73" t="s">
        <v>95</v>
      </c>
      <c r="C16" s="74" t="s">
        <v>96</v>
      </c>
      <c r="D16" s="72">
        <v>351.85</v>
      </c>
      <c r="E16" s="72">
        <v>351.85</v>
      </c>
      <c r="F16" s="72"/>
    </row>
    <row r="17" spans="2:6" ht="18.95" customHeight="1">
      <c r="B17" s="73" t="s">
        <v>97</v>
      </c>
      <c r="C17" s="74" t="s">
        <v>98</v>
      </c>
      <c r="D17" s="72">
        <v>86.93</v>
      </c>
      <c r="E17" s="72">
        <v>86.93</v>
      </c>
      <c r="F17" s="72"/>
    </row>
    <row r="18" spans="2:6" ht="18.95" customHeight="1">
      <c r="B18" s="73" t="s">
        <v>99</v>
      </c>
      <c r="C18" s="74" t="s">
        <v>100</v>
      </c>
      <c r="D18" s="72">
        <v>796.19</v>
      </c>
      <c r="E18" s="72">
        <v>796.19</v>
      </c>
      <c r="F18" s="72"/>
    </row>
    <row r="19" spans="2:6" ht="18.95" customHeight="1">
      <c r="B19" s="73" t="s">
        <v>101</v>
      </c>
      <c r="C19" s="74" t="s">
        <v>102</v>
      </c>
      <c r="D19" s="72">
        <v>106.08</v>
      </c>
      <c r="E19" s="72">
        <v>106.08</v>
      </c>
      <c r="F19" s="72"/>
    </row>
    <row r="20" spans="2:6" ht="19.899999999999999" customHeight="1">
      <c r="B20" s="70" t="s">
        <v>103</v>
      </c>
      <c r="C20" s="71" t="s">
        <v>104</v>
      </c>
      <c r="D20" s="72">
        <v>1354.02</v>
      </c>
      <c r="E20" s="72">
        <v>13.45</v>
      </c>
      <c r="F20" s="72">
        <v>1340.57</v>
      </c>
    </row>
    <row r="21" spans="2:6" ht="18.95" customHeight="1">
      <c r="B21" s="73" t="s">
        <v>105</v>
      </c>
      <c r="C21" s="74" t="s">
        <v>106</v>
      </c>
      <c r="D21" s="72">
        <v>146.52000000000001</v>
      </c>
      <c r="E21" s="72"/>
      <c r="F21" s="72">
        <v>146.52000000000001</v>
      </c>
    </row>
    <row r="22" spans="2:6" ht="18.95" customHeight="1">
      <c r="B22" s="73" t="s">
        <v>107</v>
      </c>
      <c r="C22" s="74" t="s">
        <v>108</v>
      </c>
      <c r="D22" s="72">
        <v>48</v>
      </c>
      <c r="E22" s="72"/>
      <c r="F22" s="72">
        <v>48</v>
      </c>
    </row>
    <row r="23" spans="2:6" ht="18.95" customHeight="1">
      <c r="B23" s="73" t="s">
        <v>109</v>
      </c>
      <c r="C23" s="74" t="s">
        <v>110</v>
      </c>
      <c r="D23" s="72">
        <v>50</v>
      </c>
      <c r="E23" s="72"/>
      <c r="F23" s="72">
        <v>50</v>
      </c>
    </row>
    <row r="24" spans="2:6" ht="18.95" customHeight="1">
      <c r="B24" s="73" t="s">
        <v>111</v>
      </c>
      <c r="C24" s="74" t="s">
        <v>112</v>
      </c>
      <c r="D24" s="72">
        <v>66.599999999999994</v>
      </c>
      <c r="E24" s="72"/>
      <c r="F24" s="72">
        <v>66.599999999999994</v>
      </c>
    </row>
    <row r="25" spans="2:6" ht="18.95" customHeight="1">
      <c r="B25" s="73" t="s">
        <v>113</v>
      </c>
      <c r="C25" s="74" t="s">
        <v>114</v>
      </c>
      <c r="D25" s="72">
        <v>6</v>
      </c>
      <c r="E25" s="72"/>
      <c r="F25" s="72">
        <v>6</v>
      </c>
    </row>
    <row r="26" spans="2:6" ht="18.95" customHeight="1">
      <c r="B26" s="73" t="s">
        <v>115</v>
      </c>
      <c r="C26" s="74" t="s">
        <v>116</v>
      </c>
      <c r="D26" s="72">
        <v>11</v>
      </c>
      <c r="E26" s="72"/>
      <c r="F26" s="72">
        <v>11</v>
      </c>
    </row>
    <row r="27" spans="2:6" ht="18.95" customHeight="1">
      <c r="B27" s="73" t="s">
        <v>117</v>
      </c>
      <c r="C27" s="74" t="s">
        <v>118</v>
      </c>
      <c r="D27" s="72">
        <v>135.72999999999999</v>
      </c>
      <c r="E27" s="72"/>
      <c r="F27" s="72">
        <v>135.72999999999999</v>
      </c>
    </row>
    <row r="28" spans="2:6" ht="18.95" customHeight="1">
      <c r="B28" s="73" t="s">
        <v>119</v>
      </c>
      <c r="C28" s="74" t="s">
        <v>120</v>
      </c>
      <c r="D28" s="72">
        <v>9</v>
      </c>
      <c r="E28" s="72"/>
      <c r="F28" s="72">
        <v>9</v>
      </c>
    </row>
    <row r="29" spans="2:6" ht="18.95" customHeight="1">
      <c r="B29" s="73" t="s">
        <v>121</v>
      </c>
      <c r="C29" s="74" t="s">
        <v>122</v>
      </c>
      <c r="D29" s="72">
        <v>118.48</v>
      </c>
      <c r="E29" s="72"/>
      <c r="F29" s="72">
        <v>118.48</v>
      </c>
    </row>
    <row r="30" spans="2:6" ht="18.95" customHeight="1">
      <c r="B30" s="73" t="s">
        <v>123</v>
      </c>
      <c r="C30" s="74" t="s">
        <v>124</v>
      </c>
      <c r="D30" s="72">
        <v>23</v>
      </c>
      <c r="E30" s="72"/>
      <c r="F30" s="72">
        <v>23</v>
      </c>
    </row>
    <row r="31" spans="2:6" ht="18.95" customHeight="1">
      <c r="B31" s="73" t="s">
        <v>125</v>
      </c>
      <c r="C31" s="74" t="s">
        <v>126</v>
      </c>
      <c r="D31" s="72">
        <v>76.680000000000007</v>
      </c>
      <c r="E31" s="72"/>
      <c r="F31" s="72">
        <v>76.680000000000007</v>
      </c>
    </row>
    <row r="32" spans="2:6" ht="18.95" customHeight="1">
      <c r="B32" s="73" t="s">
        <v>127</v>
      </c>
      <c r="C32" s="74" t="s">
        <v>128</v>
      </c>
      <c r="D32" s="72">
        <v>286.39999999999998</v>
      </c>
      <c r="E32" s="72"/>
      <c r="F32" s="72">
        <v>286.39999999999998</v>
      </c>
    </row>
    <row r="33" spans="2:6" ht="18.95" customHeight="1">
      <c r="B33" s="73" t="s">
        <v>129</v>
      </c>
      <c r="C33" s="74" t="s">
        <v>130</v>
      </c>
      <c r="D33" s="72">
        <v>174.88</v>
      </c>
      <c r="E33" s="72"/>
      <c r="F33" s="72">
        <v>174.88</v>
      </c>
    </row>
    <row r="34" spans="2:6" ht="18.95" customHeight="1">
      <c r="B34" s="73" t="s">
        <v>131</v>
      </c>
      <c r="C34" s="74" t="s">
        <v>132</v>
      </c>
      <c r="D34" s="72">
        <v>5.68</v>
      </c>
      <c r="E34" s="72"/>
      <c r="F34" s="72">
        <v>5.68</v>
      </c>
    </row>
    <row r="35" spans="2:6" ht="18.95" customHeight="1">
      <c r="B35" s="73" t="s">
        <v>133</v>
      </c>
      <c r="C35" s="74" t="s">
        <v>134</v>
      </c>
      <c r="D35" s="72">
        <v>196.05</v>
      </c>
      <c r="E35" s="72">
        <v>13.45</v>
      </c>
      <c r="F35" s="72">
        <v>182.6</v>
      </c>
    </row>
    <row r="36" spans="2:6" ht="19.899999999999999" customHeight="1">
      <c r="B36" s="70" t="s">
        <v>135</v>
      </c>
      <c r="C36" s="71" t="s">
        <v>136</v>
      </c>
      <c r="D36" s="72">
        <v>879.12</v>
      </c>
      <c r="E36" s="72">
        <v>879.12</v>
      </c>
      <c r="F36" s="72"/>
    </row>
    <row r="37" spans="2:6" ht="18.95" customHeight="1">
      <c r="B37" s="73" t="s">
        <v>137</v>
      </c>
      <c r="C37" s="74" t="s">
        <v>138</v>
      </c>
      <c r="D37" s="72">
        <v>789.31</v>
      </c>
      <c r="E37" s="72">
        <v>789.31</v>
      </c>
      <c r="F37" s="72"/>
    </row>
    <row r="38" spans="2:6" ht="18.95" customHeight="1">
      <c r="B38" s="73" t="s">
        <v>139</v>
      </c>
      <c r="C38" s="74" t="s">
        <v>140</v>
      </c>
      <c r="D38" s="72">
        <v>79.8</v>
      </c>
      <c r="E38" s="72">
        <v>79.8</v>
      </c>
      <c r="F38" s="72"/>
    </row>
    <row r="39" spans="2:6" ht="18.95" customHeight="1">
      <c r="B39" s="73" t="s">
        <v>141</v>
      </c>
      <c r="C39" s="74" t="s">
        <v>142</v>
      </c>
      <c r="D39" s="72">
        <v>10.02</v>
      </c>
      <c r="E39" s="72">
        <v>10.02</v>
      </c>
      <c r="F39" s="72"/>
    </row>
    <row r="40" spans="2:6" ht="19.899999999999999" customHeight="1">
      <c r="B40" s="70" t="s">
        <v>143</v>
      </c>
      <c r="C40" s="71" t="s">
        <v>144</v>
      </c>
      <c r="D40" s="72">
        <v>26.5</v>
      </c>
      <c r="E40" s="72"/>
      <c r="F40" s="72">
        <v>26.5</v>
      </c>
    </row>
    <row r="41" spans="2:6" ht="18.95" customHeight="1">
      <c r="B41" s="73" t="s">
        <v>145</v>
      </c>
      <c r="C41" s="74" t="s">
        <v>146</v>
      </c>
      <c r="D41" s="72">
        <v>26.5</v>
      </c>
      <c r="E41" s="72"/>
      <c r="F41" s="72">
        <v>26.5</v>
      </c>
    </row>
  </sheetData>
  <mergeCells count="5">
    <mergeCell ref="B5:F5"/>
    <mergeCell ref="B7:C7"/>
    <mergeCell ref="D7:F7"/>
    <mergeCell ref="B9:C9"/>
    <mergeCell ref="B3:F4"/>
  </mergeCells>
  <phoneticPr fontId="52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D15" sqref="D15"/>
    </sheetView>
  </sheetViews>
  <sheetFormatPr defaultColWidth="9.75" defaultRowHeight="13.5"/>
  <cols>
    <col min="1" max="1" width="0.25" customWidth="1"/>
    <col min="2" max="2" width="13.625" customWidth="1"/>
    <col min="3" max="3" width="44.875" customWidth="1"/>
    <col min="4" max="4" width="36.625" customWidth="1"/>
  </cols>
  <sheetData>
    <row r="1" spans="1:4" ht="16.350000000000001" customHeight="1">
      <c r="A1" s="1"/>
      <c r="B1" s="77" t="s">
        <v>147</v>
      </c>
    </row>
    <row r="2" spans="1:4" ht="16.350000000000001" customHeight="1"/>
    <row r="3" spans="1:4" ht="51.75" customHeight="1">
      <c r="B3" s="102" t="s">
        <v>75</v>
      </c>
      <c r="C3" s="102"/>
      <c r="D3" s="102"/>
    </row>
    <row r="4" spans="1:4" ht="27.6" customHeight="1">
      <c r="B4" s="103" t="s">
        <v>148</v>
      </c>
      <c r="C4" s="103"/>
      <c r="D4" s="103"/>
    </row>
    <row r="5" spans="1:4" ht="19.899999999999999" customHeight="1">
      <c r="D5" s="78" t="s">
        <v>2</v>
      </c>
    </row>
    <row r="6" spans="1:4" ht="42.4" customHeight="1">
      <c r="B6" s="104" t="s">
        <v>149</v>
      </c>
      <c r="C6" s="104"/>
      <c r="D6" s="104" t="s">
        <v>150</v>
      </c>
    </row>
    <row r="7" spans="1:4" ht="26.65" customHeight="1">
      <c r="B7" s="75" t="s">
        <v>79</v>
      </c>
      <c r="C7" s="75" t="s">
        <v>32</v>
      </c>
      <c r="D7" s="104"/>
    </row>
    <row r="8" spans="1:4" ht="20.65" customHeight="1">
      <c r="B8" s="105" t="s">
        <v>7</v>
      </c>
      <c r="C8" s="105"/>
      <c r="D8" s="79">
        <v>11320.85</v>
      </c>
    </row>
    <row r="9" spans="1:4" ht="19.899999999999999" customHeight="1">
      <c r="B9" s="80" t="s">
        <v>151</v>
      </c>
      <c r="C9" s="80" t="s">
        <v>152</v>
      </c>
      <c r="D9" s="81">
        <v>1432.25</v>
      </c>
    </row>
    <row r="10" spans="1:4" ht="18.95" customHeight="1">
      <c r="B10" s="80" t="s">
        <v>153</v>
      </c>
      <c r="C10" s="80" t="s">
        <v>154</v>
      </c>
      <c r="D10" s="81">
        <v>1432.25</v>
      </c>
    </row>
    <row r="11" spans="1:4" ht="19.899999999999999" customHeight="1">
      <c r="B11" s="80" t="s">
        <v>155</v>
      </c>
      <c r="C11" s="80" t="s">
        <v>156</v>
      </c>
      <c r="D11" s="81">
        <v>8982.98</v>
      </c>
    </row>
    <row r="12" spans="1:4" ht="18.95" customHeight="1">
      <c r="B12" s="80" t="s">
        <v>157</v>
      </c>
      <c r="C12" s="80" t="s">
        <v>158</v>
      </c>
      <c r="D12" s="81">
        <v>7628.96</v>
      </c>
    </row>
    <row r="13" spans="1:4" ht="18.95" customHeight="1">
      <c r="B13" s="80" t="s">
        <v>159</v>
      </c>
      <c r="C13" s="80" t="s">
        <v>160</v>
      </c>
      <c r="D13" s="81">
        <v>1354.02</v>
      </c>
    </row>
    <row r="14" spans="1:4" ht="19.899999999999999" customHeight="1">
      <c r="B14" s="80" t="s">
        <v>161</v>
      </c>
      <c r="C14" s="80" t="s">
        <v>162</v>
      </c>
      <c r="D14" s="81">
        <v>26.5</v>
      </c>
    </row>
    <row r="15" spans="1:4" ht="18.95" customHeight="1">
      <c r="B15" s="80" t="s">
        <v>163</v>
      </c>
      <c r="C15" s="80" t="s">
        <v>164</v>
      </c>
      <c r="D15" s="81">
        <v>26.5</v>
      </c>
    </row>
    <row r="16" spans="1:4" ht="19.899999999999999" customHeight="1">
      <c r="B16" s="80" t="s">
        <v>165</v>
      </c>
      <c r="C16" s="80" t="s">
        <v>136</v>
      </c>
      <c r="D16" s="81">
        <v>879.12</v>
      </c>
    </row>
    <row r="17" spans="2:4" ht="18.95" customHeight="1">
      <c r="B17" s="80" t="s">
        <v>166</v>
      </c>
      <c r="C17" s="80" t="s">
        <v>167</v>
      </c>
      <c r="D17" s="81">
        <v>869.11</v>
      </c>
    </row>
    <row r="18" spans="2:4" ht="18.95" customHeight="1">
      <c r="B18" s="80" t="s">
        <v>168</v>
      </c>
      <c r="C18" s="80" t="s">
        <v>169</v>
      </c>
      <c r="D18" s="81">
        <v>10.02</v>
      </c>
    </row>
  </sheetData>
  <mergeCells count="5">
    <mergeCell ref="B3:D3"/>
    <mergeCell ref="B4:D4"/>
    <mergeCell ref="B6:C6"/>
    <mergeCell ref="B8:C8"/>
    <mergeCell ref="D6:D7"/>
  </mergeCells>
  <phoneticPr fontId="52" type="noConversion"/>
  <printOptions horizontalCentered="1"/>
  <pageMargins left="0.35433070866141703" right="0.35433070866141703" top="0.27559055118110198" bottom="0.27559055118110198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1" sqref="B1"/>
    </sheetView>
  </sheetViews>
  <sheetFormatPr defaultColWidth="9.75" defaultRowHeight="13.5"/>
  <cols>
    <col min="1" max="1" width="0.5" customWidth="1"/>
    <col min="2" max="2" width="19.125" customWidth="1"/>
    <col min="3" max="3" width="20.25" customWidth="1"/>
    <col min="4" max="4" width="13.125" customWidth="1"/>
    <col min="5" max="5" width="16.375" customWidth="1"/>
    <col min="6" max="6" width="17.125" customWidth="1"/>
    <col min="7" max="7" width="16" customWidth="1"/>
  </cols>
  <sheetData>
    <row r="1" spans="1:7" ht="16.350000000000001" customHeight="1">
      <c r="A1" s="1"/>
      <c r="B1" s="2" t="s">
        <v>170</v>
      </c>
    </row>
    <row r="2" spans="1:7" ht="16.350000000000001" customHeight="1">
      <c r="B2" s="106" t="s">
        <v>171</v>
      </c>
      <c r="C2" s="106"/>
      <c r="D2" s="106"/>
      <c r="E2" s="106"/>
      <c r="F2" s="106"/>
      <c r="G2" s="106"/>
    </row>
    <row r="3" spans="1:7" ht="16.350000000000001" customHeight="1">
      <c r="B3" s="106"/>
      <c r="C3" s="106"/>
      <c r="D3" s="106"/>
      <c r="E3" s="106"/>
      <c r="F3" s="106"/>
      <c r="G3" s="106"/>
    </row>
    <row r="4" spans="1:7" ht="16.350000000000001" customHeight="1">
      <c r="B4" s="106"/>
      <c r="C4" s="106"/>
      <c r="D4" s="106"/>
      <c r="E4" s="106"/>
      <c r="F4" s="106"/>
      <c r="G4" s="106"/>
    </row>
    <row r="5" spans="1:7" ht="20.65" customHeight="1">
      <c r="G5" s="67" t="s">
        <v>2</v>
      </c>
    </row>
    <row r="6" spans="1:7" ht="38.85" customHeight="1">
      <c r="B6" s="104" t="s">
        <v>30</v>
      </c>
      <c r="C6" s="104"/>
      <c r="D6" s="104"/>
      <c r="E6" s="104"/>
      <c r="F6" s="104"/>
      <c r="G6" s="104"/>
    </row>
    <row r="7" spans="1:7" ht="36.200000000000003" customHeight="1">
      <c r="B7" s="104" t="s">
        <v>7</v>
      </c>
      <c r="C7" s="104" t="s">
        <v>172</v>
      </c>
      <c r="D7" s="104" t="s">
        <v>173</v>
      </c>
      <c r="E7" s="104"/>
      <c r="F7" s="104"/>
      <c r="G7" s="104" t="s">
        <v>174</v>
      </c>
    </row>
    <row r="8" spans="1:7" ht="36.200000000000003" customHeight="1">
      <c r="B8" s="104"/>
      <c r="C8" s="104"/>
      <c r="D8" s="75" t="s">
        <v>33</v>
      </c>
      <c r="E8" s="75" t="s">
        <v>175</v>
      </c>
      <c r="F8" s="75" t="s">
        <v>176</v>
      </c>
      <c r="G8" s="104"/>
    </row>
    <row r="9" spans="1:7" ht="25.9" customHeight="1">
      <c r="B9" s="76">
        <v>5.68</v>
      </c>
      <c r="C9" s="76"/>
      <c r="D9" s="76">
        <v>5.68</v>
      </c>
      <c r="E9" s="76"/>
      <c r="F9" s="76">
        <v>5.68</v>
      </c>
      <c r="G9" s="76"/>
    </row>
  </sheetData>
  <mergeCells count="6">
    <mergeCell ref="B2:G4"/>
    <mergeCell ref="B6:G6"/>
    <mergeCell ref="D7:F7"/>
    <mergeCell ref="B7:B8"/>
    <mergeCell ref="C7:C8"/>
    <mergeCell ref="G7:G8"/>
  </mergeCells>
  <phoneticPr fontId="52" type="noConversion"/>
  <printOptions horizontalCentered="1"/>
  <pageMargins left="7.8740157480315001E-2" right="7.8740157480315001E-2" top="0.39370078740157499" bottom="7.8740157480315001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ColWidth="9.75" defaultRowHeight="13.5"/>
  <cols>
    <col min="1" max="1" width="0.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65" t="s">
        <v>177</v>
      </c>
      <c r="C1" s="66"/>
      <c r="D1" s="66"/>
      <c r="E1" s="66"/>
      <c r="F1" s="66"/>
    </row>
    <row r="2" spans="1:6" ht="16.350000000000001" customHeight="1"/>
    <row r="3" spans="1:6" ht="25.15" customHeight="1">
      <c r="B3" s="101" t="s">
        <v>178</v>
      </c>
      <c r="C3" s="101"/>
      <c r="D3" s="101"/>
      <c r="E3" s="101"/>
      <c r="F3" s="101"/>
    </row>
    <row r="4" spans="1:6" ht="26.65" customHeight="1">
      <c r="B4" s="101"/>
      <c r="C4" s="101"/>
      <c r="D4" s="101"/>
      <c r="E4" s="101"/>
      <c r="F4" s="101"/>
    </row>
    <row r="5" spans="1:6" ht="16.350000000000001" customHeight="1">
      <c r="B5" s="66"/>
      <c r="C5" s="66"/>
      <c r="D5" s="66"/>
      <c r="E5" s="66"/>
      <c r="F5" s="66"/>
    </row>
    <row r="6" spans="1:6" ht="21.6" customHeight="1">
      <c r="B6" s="66"/>
      <c r="C6" s="66"/>
      <c r="D6" s="66"/>
      <c r="E6" s="66"/>
      <c r="F6" s="67" t="s">
        <v>2</v>
      </c>
    </row>
    <row r="7" spans="1:6" ht="33.6" customHeight="1">
      <c r="B7" s="99" t="s">
        <v>31</v>
      </c>
      <c r="C7" s="99" t="s">
        <v>32</v>
      </c>
      <c r="D7" s="99" t="s">
        <v>179</v>
      </c>
      <c r="E7" s="99"/>
      <c r="F7" s="99"/>
    </row>
    <row r="8" spans="1:6" ht="31.15" customHeight="1">
      <c r="B8" s="99"/>
      <c r="C8" s="99"/>
      <c r="D8" s="68" t="s">
        <v>80</v>
      </c>
      <c r="E8" s="68" t="s">
        <v>34</v>
      </c>
      <c r="F8" s="68" t="s">
        <v>35</v>
      </c>
    </row>
    <row r="9" spans="1:6" ht="20.65" customHeight="1">
      <c r="B9" s="100" t="s">
        <v>7</v>
      </c>
      <c r="C9" s="100"/>
      <c r="D9" s="69"/>
      <c r="E9" s="69"/>
      <c r="F9" s="69"/>
    </row>
    <row r="10" spans="1:6" ht="16.350000000000001" customHeight="1">
      <c r="B10" s="70"/>
      <c r="C10" s="71"/>
      <c r="D10" s="72"/>
      <c r="E10" s="72"/>
      <c r="F10" s="72"/>
    </row>
    <row r="11" spans="1:6" ht="16.350000000000001" customHeight="1">
      <c r="B11" s="73" t="s">
        <v>180</v>
      </c>
      <c r="C11" s="74" t="s">
        <v>180</v>
      </c>
      <c r="D11" s="72"/>
      <c r="E11" s="72"/>
      <c r="F11" s="72"/>
    </row>
    <row r="12" spans="1:6" ht="16.350000000000001" customHeight="1">
      <c r="B12" s="73" t="s">
        <v>181</v>
      </c>
      <c r="C12" s="74" t="s">
        <v>181</v>
      </c>
      <c r="D12" s="72"/>
      <c r="E12" s="72"/>
      <c r="F12" s="72"/>
    </row>
  </sheetData>
  <mergeCells count="5">
    <mergeCell ref="D7:F7"/>
    <mergeCell ref="B9:C9"/>
    <mergeCell ref="B7:B8"/>
    <mergeCell ref="C7:C8"/>
    <mergeCell ref="B3:F4"/>
  </mergeCells>
  <phoneticPr fontId="52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26" sqref="E26"/>
    </sheetView>
  </sheetViews>
  <sheetFormatPr defaultColWidth="9.75" defaultRowHeight="13.5"/>
  <cols>
    <col min="1" max="1" width="0.75" style="25" customWidth="1"/>
    <col min="2" max="2" width="0.125" style="25" customWidth="1"/>
    <col min="3" max="3" width="26" style="25" customWidth="1"/>
    <col min="4" max="4" width="16.75" style="25" customWidth="1"/>
    <col min="5" max="5" width="26.5" style="25" customWidth="1"/>
    <col min="6" max="6" width="17.375" style="25" customWidth="1"/>
    <col min="7" max="8" width="9.75" style="25" customWidth="1"/>
    <col min="9" max="16384" width="9.75" style="25"/>
  </cols>
  <sheetData>
    <row r="1" spans="1:6" ht="16.350000000000001" customHeight="1">
      <c r="A1" s="1"/>
      <c r="C1" s="2" t="s">
        <v>182</v>
      </c>
    </row>
    <row r="2" spans="1:6" ht="16.350000000000001" customHeight="1"/>
    <row r="3" spans="1:6" ht="16.350000000000001" customHeight="1">
      <c r="C3" s="108" t="s">
        <v>183</v>
      </c>
      <c r="D3" s="108"/>
      <c r="E3" s="108"/>
      <c r="F3" s="108"/>
    </row>
    <row r="4" spans="1:6" ht="16.350000000000001" customHeight="1">
      <c r="C4" s="108"/>
      <c r="D4" s="108"/>
      <c r="E4" s="108"/>
      <c r="F4" s="108"/>
    </row>
    <row r="5" spans="1:6" ht="16.350000000000001" customHeight="1"/>
    <row r="6" spans="1:6" ht="23.25" customHeight="1">
      <c r="F6" s="60" t="s">
        <v>2</v>
      </c>
    </row>
    <row r="7" spans="1:6" ht="34.5" customHeight="1">
      <c r="C7" s="107" t="s">
        <v>3</v>
      </c>
      <c r="D7" s="107"/>
      <c r="E7" s="107" t="s">
        <v>4</v>
      </c>
      <c r="F7" s="107"/>
    </row>
    <row r="8" spans="1:6" ht="32.65" customHeight="1">
      <c r="C8" s="61" t="s">
        <v>5</v>
      </c>
      <c r="D8" s="61" t="s">
        <v>6</v>
      </c>
      <c r="E8" s="61" t="s">
        <v>5</v>
      </c>
      <c r="F8" s="61" t="s">
        <v>6</v>
      </c>
    </row>
    <row r="9" spans="1:6" ht="25.15" customHeight="1">
      <c r="C9" s="62" t="s">
        <v>7</v>
      </c>
      <c r="D9" s="63">
        <f>SUM(D10:D18)</f>
        <v>13828.09</v>
      </c>
      <c r="E9" s="62" t="s">
        <v>7</v>
      </c>
      <c r="F9" s="63">
        <f>SUM(F10:F13)</f>
        <v>13828.09</v>
      </c>
    </row>
    <row r="10" spans="1:6" ht="20.65" customHeight="1">
      <c r="B10" s="64" t="s">
        <v>184</v>
      </c>
      <c r="C10" s="48" t="s">
        <v>13</v>
      </c>
      <c r="D10" s="63">
        <f>12850.93+163.16</f>
        <v>13014.09</v>
      </c>
      <c r="E10" s="48" t="s">
        <v>14</v>
      </c>
      <c r="F10" s="63">
        <f>10408.34+10+163.16</f>
        <v>10581.5</v>
      </c>
    </row>
    <row r="11" spans="1:6" ht="20.65" customHeight="1">
      <c r="B11" s="64"/>
      <c r="C11" s="48" t="s">
        <v>15</v>
      </c>
      <c r="D11" s="63"/>
      <c r="E11" s="48" t="s">
        <v>16</v>
      </c>
      <c r="F11" s="63">
        <v>1816.97</v>
      </c>
    </row>
    <row r="12" spans="1:6" ht="20.65" customHeight="1">
      <c r="B12" s="64"/>
      <c r="C12" s="48" t="s">
        <v>17</v>
      </c>
      <c r="D12" s="63"/>
      <c r="E12" s="48" t="s">
        <v>18</v>
      </c>
      <c r="F12" s="63">
        <v>541.66999999999996</v>
      </c>
    </row>
    <row r="13" spans="1:6" ht="20.65" customHeight="1">
      <c r="B13" s="64" t="s">
        <v>185</v>
      </c>
      <c r="C13" s="48" t="s">
        <v>186</v>
      </c>
      <c r="D13" s="63">
        <f>804+10</f>
        <v>814</v>
      </c>
      <c r="E13" s="48" t="s">
        <v>19</v>
      </c>
      <c r="F13" s="63">
        <v>887.95</v>
      </c>
    </row>
    <row r="14" spans="1:6" ht="20.65" customHeight="1">
      <c r="B14" s="64"/>
      <c r="C14" s="48" t="s">
        <v>187</v>
      </c>
      <c r="D14" s="63"/>
      <c r="E14" s="48"/>
      <c r="F14" s="63"/>
    </row>
    <row r="15" spans="1:6" ht="20.65" customHeight="1">
      <c r="B15" s="64"/>
      <c r="C15" s="48" t="s">
        <v>188</v>
      </c>
      <c r="D15" s="63"/>
      <c r="E15" s="48"/>
      <c r="F15" s="63"/>
    </row>
    <row r="16" spans="1:6" ht="20.65" customHeight="1">
      <c r="B16" s="64"/>
      <c r="C16" s="48" t="s">
        <v>189</v>
      </c>
      <c r="D16" s="63"/>
      <c r="E16" s="48"/>
      <c r="F16" s="63"/>
    </row>
    <row r="17" spans="2:6" ht="20.65" customHeight="1">
      <c r="B17" s="64"/>
      <c r="C17" s="48" t="s">
        <v>190</v>
      </c>
      <c r="D17" s="63"/>
      <c r="E17" s="48"/>
      <c r="F17" s="63"/>
    </row>
    <row r="18" spans="2:6" ht="20.65" customHeight="1">
      <c r="B18" s="64"/>
      <c r="C18" s="48" t="s">
        <v>191</v>
      </c>
      <c r="D18" s="63"/>
      <c r="E18" s="48"/>
      <c r="F18" s="63"/>
    </row>
  </sheetData>
  <mergeCells count="3">
    <mergeCell ref="C7:D7"/>
    <mergeCell ref="E7:F7"/>
    <mergeCell ref="C3:F4"/>
  </mergeCells>
  <phoneticPr fontId="52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F27" sqref="F27"/>
    </sheetView>
  </sheetViews>
  <sheetFormatPr defaultColWidth="9.75" defaultRowHeight="13.5"/>
  <cols>
    <col min="1" max="1" width="0.5" style="25" customWidth="1"/>
    <col min="2" max="2" width="10" style="25" customWidth="1"/>
    <col min="3" max="3" width="30" style="25" customWidth="1"/>
    <col min="4" max="4" width="11.5" style="25" customWidth="1"/>
    <col min="5" max="5" width="9.75" style="25" customWidth="1"/>
    <col min="6" max="6" width="10.5" style="25" customWidth="1"/>
    <col min="7" max="7" width="11.125" style="25" customWidth="1"/>
    <col min="8" max="8" width="10.5" style="25" customWidth="1"/>
    <col min="9" max="13" width="8.75" style="25" customWidth="1"/>
    <col min="14" max="16384" width="9.75" style="25"/>
  </cols>
  <sheetData>
    <row r="1" spans="1:13" ht="16.350000000000001" customHeight="1">
      <c r="A1" s="1"/>
      <c r="B1" s="2" t="s">
        <v>192</v>
      </c>
    </row>
    <row r="2" spans="1:13" ht="9" customHeight="1"/>
    <row r="3" spans="1:13" ht="16.350000000000001" customHeight="1">
      <c r="B3" s="110" t="s">
        <v>193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9.6" customHeight="1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3" ht="9.6" customHeight="1"/>
    <row r="6" spans="1:13" ht="22.35" customHeight="1">
      <c r="M6" s="59" t="s">
        <v>2</v>
      </c>
    </row>
    <row r="7" spans="1:13" ht="19.149999999999999" customHeight="1">
      <c r="B7" s="111" t="s">
        <v>194</v>
      </c>
      <c r="C7" s="111"/>
      <c r="D7" s="111" t="s">
        <v>80</v>
      </c>
      <c r="E7" s="109" t="s">
        <v>195</v>
      </c>
      <c r="F7" s="109" t="s">
        <v>196</v>
      </c>
      <c r="G7" s="109" t="s">
        <v>197</v>
      </c>
      <c r="H7" s="109" t="s">
        <v>198</v>
      </c>
      <c r="I7" s="109" t="s">
        <v>199</v>
      </c>
      <c r="J7" s="109" t="s">
        <v>200</v>
      </c>
      <c r="K7" s="109" t="s">
        <v>201</v>
      </c>
      <c r="L7" s="109" t="s">
        <v>202</v>
      </c>
      <c r="M7" s="109" t="s">
        <v>203</v>
      </c>
    </row>
    <row r="8" spans="1:13" ht="19.149999999999999" customHeight="1">
      <c r="B8" s="51" t="s">
        <v>79</v>
      </c>
      <c r="C8" s="51" t="s">
        <v>32</v>
      </c>
      <c r="D8" s="111"/>
      <c r="E8" s="109"/>
      <c r="F8" s="109"/>
      <c r="G8" s="109"/>
      <c r="H8" s="109"/>
      <c r="I8" s="109"/>
      <c r="J8" s="109"/>
      <c r="K8" s="109"/>
      <c r="L8" s="109"/>
      <c r="M8" s="109"/>
    </row>
    <row r="9" spans="1:13" ht="20.65" customHeight="1">
      <c r="B9" s="112" t="s">
        <v>7</v>
      </c>
      <c r="C9" s="112"/>
      <c r="D9" s="52">
        <f>13654.93+163.16+10</f>
        <v>13828.09</v>
      </c>
      <c r="E9" s="52">
        <f>12850.93+163.16</f>
        <v>13014.09</v>
      </c>
      <c r="F9" s="52"/>
      <c r="G9" s="52"/>
      <c r="H9" s="52">
        <v>814</v>
      </c>
      <c r="I9" s="52"/>
      <c r="J9" s="52"/>
      <c r="K9" s="52"/>
      <c r="L9" s="52"/>
      <c r="M9" s="52"/>
    </row>
    <row r="10" spans="1:13" ht="20.65" customHeight="1">
      <c r="B10" s="53" t="s">
        <v>36</v>
      </c>
      <c r="C10" s="54" t="s">
        <v>14</v>
      </c>
      <c r="D10" s="55">
        <f>10408.34+163.16+10</f>
        <v>10581.5</v>
      </c>
      <c r="E10" s="55">
        <f>9604.34+163.16</f>
        <v>9767.5</v>
      </c>
      <c r="F10" s="55"/>
      <c r="G10" s="55"/>
      <c r="H10" s="55">
        <v>814</v>
      </c>
      <c r="I10" s="55"/>
      <c r="J10" s="55"/>
      <c r="K10" s="55"/>
      <c r="L10" s="55"/>
      <c r="M10" s="55"/>
    </row>
    <row r="11" spans="1:13" ht="18.2" customHeight="1">
      <c r="B11" s="56" t="s">
        <v>204</v>
      </c>
      <c r="C11" s="57" t="s">
        <v>205</v>
      </c>
      <c r="D11" s="55">
        <f>10308.34+10</f>
        <v>10318.34</v>
      </c>
      <c r="E11" s="55">
        <f>9504.34</f>
        <v>9504.34</v>
      </c>
      <c r="F11" s="55"/>
      <c r="G11" s="55"/>
      <c r="H11" s="55">
        <v>814</v>
      </c>
      <c r="I11" s="55"/>
      <c r="J11" s="55"/>
      <c r="K11" s="55"/>
      <c r="L11" s="55"/>
      <c r="M11" s="55"/>
    </row>
    <row r="12" spans="1:13" ht="19.899999999999999" customHeight="1">
      <c r="B12" s="56" t="s">
        <v>206</v>
      </c>
      <c r="C12" s="57" t="s">
        <v>207</v>
      </c>
      <c r="D12" s="55">
        <v>517.6</v>
      </c>
      <c r="E12" s="55">
        <v>517.6</v>
      </c>
      <c r="F12" s="55"/>
      <c r="G12" s="55"/>
      <c r="H12" s="55"/>
      <c r="I12" s="55"/>
      <c r="J12" s="55"/>
      <c r="K12" s="55"/>
      <c r="L12" s="55"/>
      <c r="M12" s="55"/>
    </row>
    <row r="13" spans="1:13" ht="19.899999999999999" customHeight="1">
      <c r="B13" s="56" t="s">
        <v>208</v>
      </c>
      <c r="C13" s="57" t="s">
        <v>209</v>
      </c>
      <c r="D13" s="55">
        <f>9790.74+10</f>
        <v>9800.74</v>
      </c>
      <c r="E13" s="55">
        <v>8986.74</v>
      </c>
      <c r="F13" s="55"/>
      <c r="G13" s="55"/>
      <c r="H13" s="55">
        <f>804+10</f>
        <v>814</v>
      </c>
      <c r="I13" s="55"/>
      <c r="J13" s="55"/>
      <c r="K13" s="55"/>
      <c r="L13" s="55"/>
      <c r="M13" s="55"/>
    </row>
    <row r="14" spans="1:13" ht="18.2" customHeight="1">
      <c r="B14" s="56" t="s">
        <v>210</v>
      </c>
      <c r="C14" s="57" t="s">
        <v>211</v>
      </c>
      <c r="D14" s="55">
        <f>100</f>
        <v>100</v>
      </c>
      <c r="E14" s="55">
        <f>100</f>
        <v>100</v>
      </c>
      <c r="F14" s="55"/>
      <c r="G14" s="55"/>
      <c r="H14" s="55"/>
      <c r="I14" s="55"/>
      <c r="J14" s="55"/>
      <c r="K14" s="55"/>
      <c r="L14" s="55"/>
      <c r="M14" s="55"/>
    </row>
    <row r="15" spans="1:13" ht="19.899999999999999" customHeight="1">
      <c r="B15" s="56" t="s">
        <v>212</v>
      </c>
      <c r="C15" s="57" t="s">
        <v>213</v>
      </c>
      <c r="D15" s="55">
        <v>100</v>
      </c>
      <c r="E15" s="55">
        <v>100</v>
      </c>
      <c r="F15" s="55"/>
      <c r="G15" s="55"/>
      <c r="H15" s="55"/>
      <c r="I15" s="55"/>
      <c r="J15" s="55"/>
      <c r="K15" s="55"/>
      <c r="L15" s="55"/>
      <c r="M15" s="55"/>
    </row>
    <row r="16" spans="1:13" ht="19.899999999999999" customHeight="1">
      <c r="B16" s="56" t="s">
        <v>214</v>
      </c>
      <c r="C16" s="57" t="s">
        <v>215</v>
      </c>
      <c r="D16" s="55">
        <v>163.16</v>
      </c>
      <c r="E16" s="55">
        <v>163.16</v>
      </c>
      <c r="F16" s="55"/>
      <c r="G16" s="55"/>
      <c r="H16" s="55"/>
      <c r="I16" s="55"/>
      <c r="J16" s="55"/>
      <c r="K16" s="55"/>
      <c r="L16" s="55"/>
      <c r="M16" s="55"/>
    </row>
    <row r="17" spans="2:13" ht="19.899999999999999" customHeight="1">
      <c r="B17" s="56" t="s">
        <v>216</v>
      </c>
      <c r="C17" s="58" t="s">
        <v>50</v>
      </c>
      <c r="D17" s="55">
        <v>163.16</v>
      </c>
      <c r="E17" s="55">
        <v>163.16</v>
      </c>
      <c r="F17" s="55"/>
      <c r="G17" s="55"/>
      <c r="H17" s="55"/>
      <c r="I17" s="55"/>
      <c r="J17" s="55"/>
      <c r="K17" s="55"/>
      <c r="L17" s="55"/>
      <c r="M17" s="55"/>
    </row>
    <row r="18" spans="2:13" ht="20.65" customHeight="1">
      <c r="B18" s="53" t="s">
        <v>51</v>
      </c>
      <c r="C18" s="54" t="s">
        <v>16</v>
      </c>
      <c r="D18" s="55">
        <v>1816.97</v>
      </c>
      <c r="E18" s="55">
        <v>1816.97</v>
      </c>
      <c r="F18" s="55"/>
      <c r="G18" s="55"/>
      <c r="H18" s="55"/>
      <c r="I18" s="55"/>
      <c r="J18" s="55"/>
      <c r="K18" s="55"/>
      <c r="L18" s="55"/>
      <c r="M18" s="55"/>
    </row>
    <row r="19" spans="2:13" ht="18.2" customHeight="1">
      <c r="B19" s="56" t="s">
        <v>217</v>
      </c>
      <c r="C19" s="57" t="s">
        <v>218</v>
      </c>
      <c r="D19" s="55">
        <v>1816.97</v>
      </c>
      <c r="E19" s="55">
        <v>1816.97</v>
      </c>
      <c r="F19" s="55"/>
      <c r="G19" s="55"/>
      <c r="H19" s="55"/>
      <c r="I19" s="55"/>
      <c r="J19" s="55"/>
      <c r="K19" s="55"/>
      <c r="L19" s="55"/>
      <c r="M19" s="55"/>
    </row>
    <row r="20" spans="2:13" ht="19.899999999999999" customHeight="1">
      <c r="B20" s="56" t="s">
        <v>219</v>
      </c>
      <c r="C20" s="57" t="s">
        <v>220</v>
      </c>
      <c r="D20" s="55">
        <v>662.31</v>
      </c>
      <c r="E20" s="55">
        <v>662.31</v>
      </c>
      <c r="F20" s="55"/>
      <c r="G20" s="55"/>
      <c r="H20" s="55"/>
      <c r="I20" s="55"/>
      <c r="J20" s="55"/>
      <c r="K20" s="55"/>
      <c r="L20" s="55"/>
      <c r="M20" s="55"/>
    </row>
    <row r="21" spans="2:13" ht="19.899999999999999" customHeight="1">
      <c r="B21" s="56" t="s">
        <v>221</v>
      </c>
      <c r="C21" s="57" t="s">
        <v>222</v>
      </c>
      <c r="D21" s="55">
        <v>331.16</v>
      </c>
      <c r="E21" s="55">
        <v>331.16</v>
      </c>
      <c r="F21" s="55"/>
      <c r="G21" s="55"/>
      <c r="H21" s="55"/>
      <c r="I21" s="55"/>
      <c r="J21" s="55"/>
      <c r="K21" s="55"/>
      <c r="L21" s="55"/>
      <c r="M21" s="55"/>
    </row>
    <row r="22" spans="2:13" ht="19.899999999999999" customHeight="1">
      <c r="B22" s="56" t="s">
        <v>223</v>
      </c>
      <c r="C22" s="57" t="s">
        <v>224</v>
      </c>
      <c r="D22" s="55">
        <v>823.5</v>
      </c>
      <c r="E22" s="55">
        <v>823.5</v>
      </c>
      <c r="F22" s="55"/>
      <c r="G22" s="55"/>
      <c r="H22" s="55"/>
      <c r="I22" s="55"/>
      <c r="J22" s="55"/>
      <c r="K22" s="55"/>
      <c r="L22" s="55"/>
      <c r="M22" s="55"/>
    </row>
    <row r="23" spans="2:13" ht="20.65" customHeight="1">
      <c r="B23" s="53" t="s">
        <v>60</v>
      </c>
      <c r="C23" s="54" t="s">
        <v>18</v>
      </c>
      <c r="D23" s="55">
        <v>541.66999999999996</v>
      </c>
      <c r="E23" s="55">
        <v>541.66999999999996</v>
      </c>
      <c r="F23" s="55"/>
      <c r="G23" s="55"/>
      <c r="H23" s="55"/>
      <c r="I23" s="55"/>
      <c r="J23" s="55"/>
      <c r="K23" s="55"/>
      <c r="L23" s="55"/>
      <c r="M23" s="55"/>
    </row>
    <row r="24" spans="2:13" ht="18.2" customHeight="1">
      <c r="B24" s="56" t="s">
        <v>225</v>
      </c>
      <c r="C24" s="57" t="s">
        <v>226</v>
      </c>
      <c r="D24" s="55">
        <v>541.66999999999996</v>
      </c>
      <c r="E24" s="55">
        <v>541.66999999999996</v>
      </c>
      <c r="F24" s="55"/>
      <c r="G24" s="55"/>
      <c r="H24" s="55"/>
      <c r="I24" s="55"/>
      <c r="J24" s="55"/>
      <c r="K24" s="55"/>
      <c r="L24" s="55"/>
      <c r="M24" s="55"/>
    </row>
    <row r="25" spans="2:13" ht="19.899999999999999" customHeight="1">
      <c r="B25" s="56" t="s">
        <v>227</v>
      </c>
      <c r="C25" s="57" t="s">
        <v>228</v>
      </c>
      <c r="D25" s="55">
        <v>422.57</v>
      </c>
      <c r="E25" s="55">
        <v>422.57</v>
      </c>
      <c r="F25" s="55"/>
      <c r="G25" s="55"/>
      <c r="H25" s="55"/>
      <c r="I25" s="55"/>
      <c r="J25" s="55"/>
      <c r="K25" s="55"/>
      <c r="L25" s="55"/>
      <c r="M25" s="55"/>
    </row>
    <row r="26" spans="2:13" ht="19.899999999999999" customHeight="1">
      <c r="B26" s="56" t="s">
        <v>229</v>
      </c>
      <c r="C26" s="57" t="s">
        <v>230</v>
      </c>
      <c r="D26" s="55">
        <v>119.09</v>
      </c>
      <c r="E26" s="55">
        <v>119.09</v>
      </c>
      <c r="F26" s="55"/>
      <c r="G26" s="55"/>
      <c r="H26" s="55"/>
      <c r="I26" s="55"/>
      <c r="J26" s="55"/>
      <c r="K26" s="55"/>
      <c r="L26" s="55"/>
      <c r="M26" s="55"/>
    </row>
    <row r="27" spans="2:13" ht="20.65" customHeight="1">
      <c r="B27" s="53" t="s">
        <v>67</v>
      </c>
      <c r="C27" s="54" t="s">
        <v>19</v>
      </c>
      <c r="D27" s="55">
        <v>887.95</v>
      </c>
      <c r="E27" s="55">
        <v>887.95</v>
      </c>
      <c r="F27" s="55"/>
      <c r="G27" s="55"/>
      <c r="H27" s="55"/>
      <c r="I27" s="55"/>
      <c r="J27" s="55"/>
      <c r="K27" s="55"/>
      <c r="L27" s="55"/>
      <c r="M27" s="55"/>
    </row>
    <row r="28" spans="2:13" ht="18.2" customHeight="1">
      <c r="B28" s="56" t="s">
        <v>231</v>
      </c>
      <c r="C28" s="57" t="s">
        <v>232</v>
      </c>
      <c r="D28" s="55">
        <v>887.95</v>
      </c>
      <c r="E28" s="55">
        <v>887.95</v>
      </c>
      <c r="F28" s="55"/>
      <c r="G28" s="55"/>
      <c r="H28" s="55"/>
      <c r="I28" s="55"/>
      <c r="J28" s="55"/>
      <c r="K28" s="55"/>
      <c r="L28" s="55"/>
      <c r="M28" s="55"/>
    </row>
    <row r="29" spans="2:13" ht="19.899999999999999" customHeight="1">
      <c r="B29" s="56" t="s">
        <v>233</v>
      </c>
      <c r="C29" s="57" t="s">
        <v>234</v>
      </c>
      <c r="D29" s="55">
        <v>796.19</v>
      </c>
      <c r="E29" s="55">
        <v>796.19</v>
      </c>
      <c r="F29" s="55"/>
      <c r="G29" s="55"/>
      <c r="H29" s="55"/>
      <c r="I29" s="55"/>
      <c r="J29" s="55"/>
      <c r="K29" s="55"/>
      <c r="L29" s="55"/>
      <c r="M29" s="55"/>
    </row>
    <row r="30" spans="2:13" ht="19.899999999999999" customHeight="1">
      <c r="B30" s="56" t="s">
        <v>235</v>
      </c>
      <c r="C30" s="57" t="s">
        <v>236</v>
      </c>
      <c r="D30" s="55">
        <v>91.76</v>
      </c>
      <c r="E30" s="55">
        <v>91.76</v>
      </c>
      <c r="F30" s="55"/>
      <c r="G30" s="55"/>
      <c r="H30" s="55"/>
      <c r="I30" s="55"/>
      <c r="J30" s="55"/>
      <c r="K30" s="55"/>
      <c r="L30" s="55"/>
      <c r="M30" s="55"/>
    </row>
  </sheetData>
  <mergeCells count="13">
    <mergeCell ref="B9:C9"/>
    <mergeCell ref="D7:D8"/>
    <mergeCell ref="E7:E8"/>
    <mergeCell ref="F7:F8"/>
    <mergeCell ref="L7:L8"/>
    <mergeCell ref="M7:M8"/>
    <mergeCell ref="B3:M4"/>
    <mergeCell ref="G7:G8"/>
    <mergeCell ref="H7:H8"/>
    <mergeCell ref="I7:I8"/>
    <mergeCell ref="J7:J8"/>
    <mergeCell ref="K7:K8"/>
    <mergeCell ref="B7:C7"/>
  </mergeCells>
  <phoneticPr fontId="52" type="noConversion"/>
  <printOptions horizontalCentered="1"/>
  <pageMargins left="7.8740157480315001E-2" right="0.118110236220472" top="0.39370078740157499" bottom="7.8740157480315001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workbookViewId="0">
      <selection activeCell="D20" sqref="D20"/>
    </sheetView>
  </sheetViews>
  <sheetFormatPr defaultColWidth="9.75" defaultRowHeight="13.5"/>
  <cols>
    <col min="1" max="1" width="0.5" style="25" customWidth="1"/>
    <col min="2" max="2" width="16.375" style="25" customWidth="1"/>
    <col min="3" max="3" width="39.5" style="25" customWidth="1"/>
    <col min="4" max="6" width="15.375" style="25" customWidth="1"/>
    <col min="7" max="16384" width="9.75" style="25"/>
  </cols>
  <sheetData>
    <row r="1" spans="1:6" ht="16.350000000000001" customHeight="1">
      <c r="A1" s="1"/>
      <c r="B1" s="2" t="s">
        <v>237</v>
      </c>
    </row>
    <row r="2" spans="1:6" ht="16.350000000000001" customHeight="1"/>
    <row r="3" spans="1:6" ht="16.350000000000001" customHeight="1">
      <c r="B3" s="108" t="s">
        <v>238</v>
      </c>
      <c r="C3" s="108"/>
      <c r="D3" s="108"/>
      <c r="E3" s="108"/>
      <c r="F3" s="108"/>
    </row>
    <row r="4" spans="1:6" ht="16.350000000000001" customHeight="1">
      <c r="B4" s="108"/>
      <c r="C4" s="108"/>
      <c r="D4" s="108"/>
      <c r="E4" s="108"/>
      <c r="F4" s="108"/>
    </row>
    <row r="5" spans="1:6" ht="16.350000000000001" customHeight="1">
      <c r="B5" s="45"/>
      <c r="C5" s="113" t="s">
        <v>239</v>
      </c>
      <c r="D5" s="113"/>
      <c r="E5" s="113"/>
      <c r="F5" s="45"/>
    </row>
    <row r="6" spans="1:6" ht="18.95" customHeight="1">
      <c r="B6" s="45"/>
      <c r="C6" s="45"/>
      <c r="D6" s="45"/>
      <c r="E6" s="45"/>
      <c r="F6" s="46" t="s">
        <v>2</v>
      </c>
    </row>
    <row r="7" spans="1:6" ht="31.9" customHeight="1">
      <c r="B7" s="47" t="s">
        <v>79</v>
      </c>
      <c r="C7" s="47" t="s">
        <v>32</v>
      </c>
      <c r="D7" s="47" t="s">
        <v>80</v>
      </c>
      <c r="E7" s="47" t="s">
        <v>150</v>
      </c>
      <c r="F7" s="47" t="s">
        <v>240</v>
      </c>
    </row>
    <row r="8" spans="1:6" ht="30" customHeight="1">
      <c r="B8" s="114" t="s">
        <v>7</v>
      </c>
      <c r="C8" s="114"/>
      <c r="D8" s="33">
        <f>D9+D17+D22+D26</f>
        <v>13828.09</v>
      </c>
      <c r="E8" s="33">
        <v>11320.85</v>
      </c>
      <c r="F8" s="33">
        <f>F9+F17+F22+F26</f>
        <v>2507.2399999999998</v>
      </c>
    </row>
    <row r="9" spans="1:6" ht="30" customHeight="1">
      <c r="B9" s="40" t="s">
        <v>36</v>
      </c>
      <c r="C9" s="48" t="s">
        <v>14</v>
      </c>
      <c r="D9" s="38">
        <f>D10+D13+D15</f>
        <v>10581.5</v>
      </c>
      <c r="E9" s="38">
        <v>8074.27</v>
      </c>
      <c r="F9" s="38">
        <f>F10+F13+F15</f>
        <v>2507.2399999999998</v>
      </c>
    </row>
    <row r="10" spans="1:6" ht="30" customHeight="1">
      <c r="B10" s="39" t="s">
        <v>241</v>
      </c>
      <c r="C10" s="49" t="s">
        <v>242</v>
      </c>
      <c r="D10" s="38">
        <f>D11+D12</f>
        <v>10318.34</v>
      </c>
      <c r="E10" s="38">
        <v>8074.27</v>
      </c>
      <c r="F10" s="38">
        <f>F11+F12</f>
        <v>2244.08</v>
      </c>
    </row>
    <row r="11" spans="1:6" ht="30" customHeight="1">
      <c r="B11" s="39" t="s">
        <v>243</v>
      </c>
      <c r="C11" s="49" t="s">
        <v>244</v>
      </c>
      <c r="D11" s="38">
        <v>517.6</v>
      </c>
      <c r="E11" s="38">
        <v>280.60000000000002</v>
      </c>
      <c r="F11" s="38">
        <v>237</v>
      </c>
    </row>
    <row r="12" spans="1:6" ht="30" customHeight="1">
      <c r="B12" s="39" t="s">
        <v>245</v>
      </c>
      <c r="C12" s="49" t="s">
        <v>246</v>
      </c>
      <c r="D12" s="38">
        <v>9800.74</v>
      </c>
      <c r="E12" s="38">
        <v>7793.67</v>
      </c>
      <c r="F12" s="38">
        <f>1997.08+10</f>
        <v>2007.08</v>
      </c>
    </row>
    <row r="13" spans="1:6" ht="30" customHeight="1">
      <c r="B13" s="39" t="s">
        <v>247</v>
      </c>
      <c r="C13" s="49" t="s">
        <v>248</v>
      </c>
      <c r="D13" s="38">
        <v>100</v>
      </c>
      <c r="E13" s="38"/>
      <c r="F13" s="38">
        <v>100</v>
      </c>
    </row>
    <row r="14" spans="1:6" ht="30" customHeight="1">
      <c r="B14" s="39" t="s">
        <v>249</v>
      </c>
      <c r="C14" s="49" t="s">
        <v>250</v>
      </c>
      <c r="D14" s="38">
        <v>100</v>
      </c>
      <c r="E14" s="38"/>
      <c r="F14" s="38">
        <v>100</v>
      </c>
    </row>
    <row r="15" spans="1:6" ht="30" customHeight="1">
      <c r="B15" s="39" t="s">
        <v>251</v>
      </c>
      <c r="C15" s="49" t="s">
        <v>252</v>
      </c>
      <c r="D15" s="38">
        <v>163.16</v>
      </c>
      <c r="E15" s="38"/>
      <c r="F15" s="38">
        <v>163.16</v>
      </c>
    </row>
    <row r="16" spans="1:6" ht="30" customHeight="1">
      <c r="B16" s="39" t="s">
        <v>253</v>
      </c>
      <c r="C16" s="50" t="s">
        <v>50</v>
      </c>
      <c r="D16" s="38">
        <v>163.16</v>
      </c>
      <c r="E16" s="38"/>
      <c r="F16" s="38">
        <v>163.16</v>
      </c>
    </row>
    <row r="17" spans="2:6" ht="30" customHeight="1">
      <c r="B17" s="40" t="s">
        <v>51</v>
      </c>
      <c r="C17" s="48" t="s">
        <v>16</v>
      </c>
      <c r="D17" s="38">
        <v>1816.97</v>
      </c>
      <c r="E17" s="38">
        <v>1816.97</v>
      </c>
      <c r="F17" s="38"/>
    </row>
    <row r="18" spans="2:6" ht="30" customHeight="1">
      <c r="B18" s="39" t="s">
        <v>254</v>
      </c>
      <c r="C18" s="49" t="s">
        <v>255</v>
      </c>
      <c r="D18" s="38">
        <v>1816.97</v>
      </c>
      <c r="E18" s="38">
        <v>1816.97</v>
      </c>
      <c r="F18" s="38"/>
    </row>
    <row r="19" spans="2:6" ht="30" customHeight="1">
      <c r="B19" s="39" t="s">
        <v>256</v>
      </c>
      <c r="C19" s="49" t="s">
        <v>257</v>
      </c>
      <c r="D19" s="38">
        <v>662.31</v>
      </c>
      <c r="E19" s="38">
        <v>662.31</v>
      </c>
      <c r="F19" s="38"/>
    </row>
    <row r="20" spans="2:6" ht="30" customHeight="1">
      <c r="B20" s="39" t="s">
        <v>258</v>
      </c>
      <c r="C20" s="49" t="s">
        <v>259</v>
      </c>
      <c r="D20" s="38">
        <v>331.16</v>
      </c>
      <c r="E20" s="38">
        <v>331.16</v>
      </c>
      <c r="F20" s="38"/>
    </row>
    <row r="21" spans="2:6" ht="30" customHeight="1">
      <c r="B21" s="39" t="s">
        <v>260</v>
      </c>
      <c r="C21" s="49" t="s">
        <v>261</v>
      </c>
      <c r="D21" s="38">
        <v>823.5</v>
      </c>
      <c r="E21" s="38">
        <v>823.5</v>
      </c>
      <c r="F21" s="38"/>
    </row>
    <row r="22" spans="2:6" ht="30" customHeight="1">
      <c r="B22" s="40" t="s">
        <v>60</v>
      </c>
      <c r="C22" s="48" t="s">
        <v>18</v>
      </c>
      <c r="D22" s="38">
        <v>541.66999999999996</v>
      </c>
      <c r="E22" s="38">
        <v>541.66999999999996</v>
      </c>
      <c r="F22" s="38"/>
    </row>
    <row r="23" spans="2:6" ht="30" customHeight="1">
      <c r="B23" s="39" t="s">
        <v>262</v>
      </c>
      <c r="C23" s="49" t="s">
        <v>263</v>
      </c>
      <c r="D23" s="38">
        <v>541.66999999999996</v>
      </c>
      <c r="E23" s="38">
        <v>541.66999999999996</v>
      </c>
      <c r="F23" s="38"/>
    </row>
    <row r="24" spans="2:6" ht="30" customHeight="1">
      <c r="B24" s="39" t="s">
        <v>264</v>
      </c>
      <c r="C24" s="49" t="s">
        <v>265</v>
      </c>
      <c r="D24" s="38">
        <v>422.57</v>
      </c>
      <c r="E24" s="38">
        <v>422.57</v>
      </c>
      <c r="F24" s="38"/>
    </row>
    <row r="25" spans="2:6" ht="30" customHeight="1">
      <c r="B25" s="39" t="s">
        <v>266</v>
      </c>
      <c r="C25" s="49" t="s">
        <v>267</v>
      </c>
      <c r="D25" s="38">
        <v>119.09</v>
      </c>
      <c r="E25" s="38">
        <v>119.09</v>
      </c>
      <c r="F25" s="38"/>
    </row>
    <row r="26" spans="2:6" ht="30" customHeight="1">
      <c r="B26" s="40" t="s">
        <v>67</v>
      </c>
      <c r="C26" s="48" t="s">
        <v>19</v>
      </c>
      <c r="D26" s="38">
        <v>887.95</v>
      </c>
      <c r="E26" s="38">
        <v>887.95</v>
      </c>
      <c r="F26" s="38"/>
    </row>
    <row r="27" spans="2:6" ht="30" customHeight="1">
      <c r="B27" s="39" t="s">
        <v>268</v>
      </c>
      <c r="C27" s="49" t="s">
        <v>269</v>
      </c>
      <c r="D27" s="38">
        <v>887.95</v>
      </c>
      <c r="E27" s="38">
        <v>887.95</v>
      </c>
      <c r="F27" s="38"/>
    </row>
    <row r="28" spans="2:6" ht="30" customHeight="1">
      <c r="B28" s="39" t="s">
        <v>270</v>
      </c>
      <c r="C28" s="49" t="s">
        <v>271</v>
      </c>
      <c r="D28" s="38">
        <v>796.19</v>
      </c>
      <c r="E28" s="38">
        <v>796.19</v>
      </c>
      <c r="F28" s="38"/>
    </row>
    <row r="29" spans="2:6" ht="30" customHeight="1">
      <c r="B29" s="39" t="s">
        <v>272</v>
      </c>
      <c r="C29" s="49" t="s">
        <v>273</v>
      </c>
      <c r="D29" s="38">
        <v>91.76</v>
      </c>
      <c r="E29" s="38">
        <v>91.76</v>
      </c>
      <c r="F29" s="38"/>
    </row>
  </sheetData>
  <mergeCells count="3">
    <mergeCell ref="C5:E5"/>
    <mergeCell ref="B8:C8"/>
    <mergeCell ref="B3:F4"/>
  </mergeCells>
  <phoneticPr fontId="52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马泺钫</cp:lastModifiedBy>
  <cp:lastPrinted>2024-02-19T13:01:00Z</cp:lastPrinted>
  <dcterms:created xsi:type="dcterms:W3CDTF">2024-02-19T05:25:00Z</dcterms:created>
  <dcterms:modified xsi:type="dcterms:W3CDTF">2024-03-01T02:04:55Z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54E8E53D0BD04C65ADF0E21CFD6D2A98_12</vt:lpwstr>
  </property>
  <property fmtid="{D5CDD505-2E9C-101B-9397-08002B2CF9AE}" pid="3" name="KSOProductBuildVer">
    <vt:lpwstr>2052-12.1.0.16250</vt:lpwstr>
  </property>
</Properties>
</file>